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0380" windowHeight="5772" activeTab="3"/>
  </bookViews>
  <sheets>
    <sheet name="ALZA Exhibit3" sheetId="1" r:id="rId1"/>
    <sheet name="Exhibit 4" sheetId="2" r:id="rId2"/>
    <sheet name="Exhibit 4 Cont'd." sheetId="3" r:id="rId3"/>
    <sheet name="Exhibit 6" sheetId="4" r:id="rId4"/>
  </sheets>
  <definedNames/>
  <calcPr fullCalcOnLoad="1"/>
</workbook>
</file>

<file path=xl/sharedStrings.xml><?xml version="1.0" encoding="utf-8"?>
<sst xmlns="http://schemas.openxmlformats.org/spreadsheetml/2006/main" count="152" uniqueCount="134">
  <si>
    <t>Exhibit 3  ALZA Corporation Financial Statements,  1968-1987 (millions of dollars)</t>
  </si>
  <si>
    <t>Income Statement Data</t>
  </si>
  <si>
    <t>Revenues:</t>
  </si>
  <si>
    <t>Fiscal Year Ending June 30</t>
  </si>
  <si>
    <t>Research Revenues</t>
  </si>
  <si>
    <t>Expenses</t>
  </si>
  <si>
    <t>Research and development</t>
  </si>
  <si>
    <t>Cost of goods sold</t>
  </si>
  <si>
    <t>General and administrative</t>
  </si>
  <si>
    <t>Depreciation</t>
  </si>
  <si>
    <t>Income taxes</t>
  </si>
  <si>
    <t>Net Income</t>
  </si>
  <si>
    <t>Assets</t>
  </si>
  <si>
    <t>Cash and short-term investments</t>
  </si>
  <si>
    <t>Gross plant, propert and equipment</t>
  </si>
  <si>
    <t>Total assets</t>
  </si>
  <si>
    <t>Capital Structure</t>
  </si>
  <si>
    <t>Long-term debt</t>
  </si>
  <si>
    <t>5.5% convertible debt</t>
  </si>
  <si>
    <t>8% convertible debt</t>
  </si>
  <si>
    <t>Series 1982 preferred stock</t>
  </si>
  <si>
    <t>6% preferred stock</t>
  </si>
  <si>
    <t>Common stock</t>
  </si>
  <si>
    <t>Paid-in-capital</t>
  </si>
  <si>
    <t>Deficit</t>
  </si>
  <si>
    <t>Market value of equity at fiscal year end</t>
  </si>
  <si>
    <r>
      <t xml:space="preserve">       1970</t>
    </r>
    <r>
      <rPr>
        <vertAlign val="superscript"/>
        <sz val="10"/>
        <rFont val="Arial"/>
        <family val="2"/>
      </rPr>
      <t>a</t>
    </r>
  </si>
  <si>
    <r>
      <t>Source:</t>
    </r>
    <r>
      <rPr>
        <sz val="10"/>
        <rFont val="Arial"/>
        <family val="0"/>
      </rPr>
      <t xml:space="preserve"> Compiled from corporate documents, Compustat, and Daily Stock Price Guide.</t>
    </r>
  </si>
  <si>
    <t>a. 1970 income statement includes period from inception (June 1968 through June 30, 1970).</t>
  </si>
  <si>
    <t>b. Own sales include sales of manufactured products to other pharmaceutical firms, which then resell them under license.</t>
  </si>
  <si>
    <t>c. Other revenues are primarily royalties and fees.</t>
  </si>
  <si>
    <t>d. 1980 net income includes $4.3 million from the sale of a major ALZA facility.</t>
  </si>
  <si>
    <t>e. 1982 net income includes a one-time payment of $10 million from Ciba-Geigy.</t>
  </si>
  <si>
    <t>f.  Defined as all current assets except cash and short-term investment minus current liabilities (excluding current portion of long-term debt).</t>
  </si>
  <si>
    <t>g. ALZA: common stock had never paid a dividend.</t>
  </si>
  <si>
    <t>h. ALZA reincorporated in 1987 in Delaware, leading to a change in the accounting treatment of equity.</t>
  </si>
  <si>
    <t>I.  These calculations are based on the mid-point of the share price range in the second quarter of the calendar year.</t>
  </si>
  <si>
    <r>
      <t>Own Sales</t>
    </r>
    <r>
      <rPr>
        <vertAlign val="superscript"/>
        <sz val="10"/>
        <rFont val="Arial"/>
        <family val="2"/>
      </rPr>
      <t>b</t>
    </r>
  </si>
  <si>
    <r>
      <t>Other noninterest revenues</t>
    </r>
    <r>
      <rPr>
        <vertAlign val="superscript"/>
        <sz val="10"/>
        <rFont val="Arial"/>
        <family val="2"/>
      </rPr>
      <t>c</t>
    </r>
  </si>
  <si>
    <r>
      <t>Other current assets minus current liabilities</t>
    </r>
    <r>
      <rPr>
        <vertAlign val="superscript"/>
        <sz val="10"/>
        <rFont val="Arial"/>
        <family val="2"/>
      </rPr>
      <t>f</t>
    </r>
  </si>
  <si>
    <r>
      <t>Class A common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0"/>
      </rPr>
      <t xml:space="preserve"> </t>
    </r>
  </si>
  <si>
    <r>
      <t>Class B common</t>
    </r>
    <r>
      <rPr>
        <vertAlign val="superscript"/>
        <sz val="10"/>
        <rFont val="Arial"/>
        <family val="2"/>
      </rPr>
      <t>g</t>
    </r>
  </si>
  <si>
    <r>
      <t>Class C common</t>
    </r>
    <r>
      <rPr>
        <vertAlign val="superscript"/>
        <sz val="10"/>
        <rFont val="Arial"/>
        <family val="2"/>
      </rPr>
      <t>g</t>
    </r>
  </si>
  <si>
    <r>
      <t>99</t>
    </r>
    <r>
      <rPr>
        <vertAlign val="superscript"/>
        <sz val="10"/>
        <rFont val="Arial"/>
        <family val="2"/>
      </rPr>
      <t>i</t>
    </r>
  </si>
  <si>
    <r>
      <t>74</t>
    </r>
    <r>
      <rPr>
        <vertAlign val="superscript"/>
        <sz val="10"/>
        <rFont val="Arial"/>
        <family val="2"/>
      </rPr>
      <t>i</t>
    </r>
  </si>
  <si>
    <r>
      <t>138</t>
    </r>
    <r>
      <rPr>
        <vertAlign val="superscript"/>
        <sz val="10"/>
        <rFont val="Arial"/>
        <family val="2"/>
      </rPr>
      <t>i</t>
    </r>
  </si>
  <si>
    <r>
      <t>121</t>
    </r>
    <r>
      <rPr>
        <vertAlign val="superscript"/>
        <sz val="10"/>
        <rFont val="Arial"/>
        <family val="2"/>
      </rPr>
      <t>i</t>
    </r>
  </si>
  <si>
    <t>Fiscal Year Ending December 31</t>
  </si>
  <si>
    <r>
      <t>(2.9)</t>
    </r>
    <r>
      <rPr>
        <vertAlign val="superscript"/>
        <sz val="10"/>
        <color indexed="10"/>
        <rFont val="Arial"/>
        <family val="2"/>
      </rPr>
      <t>b</t>
    </r>
  </si>
  <si>
    <r>
      <t>17.4</t>
    </r>
    <r>
      <rPr>
        <vertAlign val="superscript"/>
        <sz val="10"/>
        <rFont val="Arial"/>
        <family val="2"/>
      </rPr>
      <t>d</t>
    </r>
  </si>
  <si>
    <r>
      <t>9.7</t>
    </r>
    <r>
      <rPr>
        <vertAlign val="superscript"/>
        <sz val="10"/>
        <rFont val="Arial"/>
        <family val="2"/>
      </rPr>
      <t>e</t>
    </r>
  </si>
  <si>
    <r>
      <t>.3</t>
    </r>
    <r>
      <rPr>
        <vertAlign val="superscript"/>
        <sz val="10"/>
        <rFont val="Arial"/>
        <family val="2"/>
      </rPr>
      <t>h</t>
    </r>
  </si>
  <si>
    <r>
      <t>.01</t>
    </r>
    <r>
      <rPr>
        <vertAlign val="superscript"/>
        <sz val="10"/>
        <rFont val="Arial"/>
        <family val="2"/>
      </rPr>
      <t>a</t>
    </r>
  </si>
  <si>
    <r>
      <t>190.5</t>
    </r>
    <r>
      <rPr>
        <vertAlign val="superscript"/>
        <sz val="10"/>
        <rFont val="Arial"/>
        <family val="2"/>
      </rPr>
      <t>h</t>
    </r>
  </si>
  <si>
    <t>October 1988-1992 (millions of dollars except per share data)</t>
  </si>
  <si>
    <r>
      <t>Exhibit 4</t>
    </r>
    <r>
      <rPr>
        <sz val="10"/>
        <rFont val="Arial"/>
        <family val="0"/>
      </rPr>
      <t xml:space="preserve">   ALZA Corporation Financial Statements, December 31, 1987, and Analysts' Estimates, </t>
    </r>
  </si>
  <si>
    <t xml:space="preserve">Actual </t>
  </si>
  <si>
    <t>Net sales</t>
  </si>
  <si>
    <t>Royalties and fees</t>
  </si>
  <si>
    <t>Other, primarily interest income</t>
  </si>
  <si>
    <t>R&amp;D</t>
  </si>
  <si>
    <t>General, administrative, and marketing</t>
  </si>
  <si>
    <t>Interest expense</t>
  </si>
  <si>
    <t>Net income before taxes &amp; extraordinary items</t>
  </si>
  <si>
    <t>Taxes</t>
  </si>
  <si>
    <t>Net income</t>
  </si>
  <si>
    <r>
      <t xml:space="preserve">Shares outstanding (millions) </t>
    </r>
    <r>
      <rPr>
        <vertAlign val="superscript"/>
        <sz val="10"/>
        <rFont val="Arial"/>
        <family val="2"/>
      </rPr>
      <t>c</t>
    </r>
  </si>
  <si>
    <t>Earnings per share</t>
  </si>
  <si>
    <t>Statement of Cash Flows</t>
  </si>
  <si>
    <t>Cash Flows from operating activities</t>
  </si>
  <si>
    <t>Change in working capital &amp; deferred taxes</t>
  </si>
  <si>
    <t>Cash flow from investment activities</t>
  </si>
  <si>
    <r>
      <t>Capital expenditures</t>
    </r>
    <r>
      <rPr>
        <vertAlign val="superscript"/>
        <sz val="10"/>
        <rFont val="Arial"/>
        <family val="2"/>
      </rPr>
      <t>d</t>
    </r>
  </si>
  <si>
    <t>Other</t>
  </si>
  <si>
    <r>
      <t>Planned cash flows from financing activities</t>
    </r>
    <r>
      <rPr>
        <vertAlign val="superscript"/>
        <sz val="10"/>
        <rFont val="Arial"/>
        <family val="2"/>
      </rPr>
      <t xml:space="preserve"> f</t>
    </r>
  </si>
  <si>
    <t>Sale of 5.5% convertible subordinate dentures</t>
  </si>
  <si>
    <t>Principle payments on debt</t>
  </si>
  <si>
    <r>
      <t xml:space="preserve">Issuance of stock </t>
    </r>
    <r>
      <rPr>
        <vertAlign val="superscript"/>
        <sz val="10"/>
        <rFont val="Arial"/>
        <family val="2"/>
      </rPr>
      <t>c</t>
    </r>
  </si>
  <si>
    <r>
      <t xml:space="preserve">Estimates </t>
    </r>
    <r>
      <rPr>
        <b/>
        <vertAlign val="superscript"/>
        <sz val="10"/>
        <rFont val="Arial"/>
        <family val="2"/>
      </rPr>
      <t>a</t>
    </r>
  </si>
  <si>
    <r>
      <t xml:space="preserve">Research revenues </t>
    </r>
    <r>
      <rPr>
        <vertAlign val="superscript"/>
        <sz val="10"/>
        <rFont val="Arial"/>
        <family val="2"/>
      </rPr>
      <t>b</t>
    </r>
  </si>
  <si>
    <r>
      <t xml:space="preserve">Purchase of OROS </t>
    </r>
    <r>
      <rPr>
        <vertAlign val="superscript"/>
        <sz val="10"/>
        <rFont val="Arial"/>
        <family val="2"/>
      </rPr>
      <t>e</t>
    </r>
  </si>
  <si>
    <t>October 1988-1992 (millions of dollars except per share data) (Continued)</t>
  </si>
  <si>
    <t>Balance Sheet 12/31/87</t>
  </si>
  <si>
    <t>Cash and investments</t>
  </si>
  <si>
    <t>Receivables</t>
  </si>
  <si>
    <t>Inventories</t>
  </si>
  <si>
    <t>Other current assets</t>
  </si>
  <si>
    <t>Current assets</t>
  </si>
  <si>
    <t>Net property plant &amp; equipment</t>
  </si>
  <si>
    <t>Other assets</t>
  </si>
  <si>
    <t>Current Liabilities</t>
  </si>
  <si>
    <t>5.5% convertible subordinated debentures</t>
  </si>
  <si>
    <t>Other liabilities</t>
  </si>
  <si>
    <t>Total liabilities</t>
  </si>
  <si>
    <r>
      <t xml:space="preserve">Class A common stock </t>
    </r>
    <r>
      <rPr>
        <vertAlign val="superscript"/>
        <sz val="10"/>
        <rFont val="Arial"/>
        <family val="2"/>
      </rPr>
      <t>h</t>
    </r>
  </si>
  <si>
    <r>
      <t>Class B common stock</t>
    </r>
    <r>
      <rPr>
        <vertAlign val="superscript"/>
        <sz val="10"/>
        <rFont val="Arial"/>
        <family val="2"/>
      </rPr>
      <t xml:space="preserve"> i</t>
    </r>
  </si>
  <si>
    <t xml:space="preserve">Additional paid-in capital </t>
  </si>
  <si>
    <t>Accumulated deficit</t>
  </si>
  <si>
    <t>Stockholders' equity</t>
  </si>
  <si>
    <t>Total liabilities and stockholders' equity</t>
  </si>
  <si>
    <t>a. Analysts' estimates, October 1988.  These numbers do not reflect the impact of BES on ALZA's financial statements.</t>
  </si>
  <si>
    <t xml:space="preserve">b. In 1987, ALZA received $5.9 million in research revenues from its two R&amp;D limited partnerships. </t>
  </si>
  <si>
    <t xml:space="preserve">c. Analyst has included additional shares due to projected exercise of stock options. </t>
  </si>
  <si>
    <t xml:space="preserve">d. For facilities expansion, additional R&amp;D campus, and new commercial manufacturing facilities. </t>
  </si>
  <si>
    <t>e. Represents payments to holders of OROS R&amp;D Limited Partnership.</t>
  </si>
  <si>
    <t xml:space="preserve">f. ALZA paid no cash dividends at any point through 1988. </t>
  </si>
  <si>
    <t xml:space="preserve">g. Includes $0.2 million of current portion of long-term debt. </t>
  </si>
  <si>
    <t xml:space="preserve">h. 29.7 million shares outstanding; pays no dividends. </t>
  </si>
  <si>
    <t xml:space="preserve">I. 1.45 million Class B shares outstanding granted to Ciba-Geigy in conjunction with 1982 restructuring agreement.  These shares </t>
  </si>
  <si>
    <t>are non-voting and are not listed.  Otherwise, these shares are equivalent to Class A shares.  Convertible at Ciba-Geigy's option</t>
  </si>
  <si>
    <t>into two shares of ALZA Class A shares. These shares pay no dividends.</t>
  </si>
  <si>
    <r>
      <t xml:space="preserve">   </t>
    </r>
    <r>
      <rPr>
        <b/>
        <sz val="12"/>
        <rFont val="Arial"/>
        <family val="2"/>
      </rPr>
      <t>Exhibit 6</t>
    </r>
    <r>
      <rPr>
        <sz val="12"/>
        <rFont val="Arial"/>
        <family val="2"/>
      </rPr>
      <t xml:space="preserve">   Bio-Electro Systems Projected Financial Statements, 1988-1993 (millions of dollars)</t>
    </r>
  </si>
  <si>
    <t>Cash Flow Assuming Maximum Net Proceeds Raised From Offering</t>
  </si>
  <si>
    <t>Beginning cash balance</t>
  </si>
  <si>
    <t>Net offering proceeds</t>
  </si>
  <si>
    <r>
      <t xml:space="preserve">Interest income </t>
    </r>
    <r>
      <rPr>
        <vertAlign val="superscript"/>
        <sz val="10"/>
        <rFont val="Arial"/>
        <family val="2"/>
      </rPr>
      <t>a</t>
    </r>
  </si>
  <si>
    <t xml:space="preserve">Total </t>
  </si>
  <si>
    <r>
      <t>Development contract payments</t>
    </r>
    <r>
      <rPr>
        <vertAlign val="superscript"/>
        <sz val="10"/>
        <rFont val="Arial"/>
        <family val="2"/>
      </rPr>
      <t xml:space="preserve"> b</t>
    </r>
  </si>
  <si>
    <t>"Alzamer" polymers</t>
  </si>
  <si>
    <t>Electrotransport</t>
  </si>
  <si>
    <t>General and administrative expenses</t>
  </si>
  <si>
    <r>
      <t xml:space="preserve">Ending cash balance </t>
    </r>
    <r>
      <rPr>
        <vertAlign val="superscript"/>
        <sz val="10"/>
        <rFont val="Arial"/>
        <family val="2"/>
      </rPr>
      <t>d,e</t>
    </r>
  </si>
  <si>
    <t>Cash Flow Assuming Minimum Net Proceeds Raising From Offering</t>
  </si>
  <si>
    <r>
      <t xml:space="preserve">Development contract payments </t>
    </r>
    <r>
      <rPr>
        <vertAlign val="superscript"/>
        <sz val="10"/>
        <rFont val="Arial"/>
        <family val="2"/>
      </rPr>
      <t>a</t>
    </r>
  </si>
  <si>
    <r>
      <t>Source</t>
    </r>
    <r>
      <rPr>
        <sz val="10"/>
        <rFont val="Arial"/>
        <family val="0"/>
      </rPr>
      <t>: ALZA 1987 annual report for actual numbers.  Estimates from analysts' reports published in July - October 1988.</t>
    </r>
  </si>
  <si>
    <t xml:space="preserve">a. BES was not projected to earn any revenues, other than interest income, over this period.  The ultimate revenue potential of products </t>
  </si>
  <si>
    <t>incorporating BES's therapeutic systems was thought to be in the "hundreds of millions of dollars," although it was impossible to estimate</t>
  </si>
  <si>
    <t>a more exact value.</t>
  </si>
  <si>
    <t>b. These payments will be made from BES to ALZA and recognized as revenue by ALZA.</t>
  </si>
  <si>
    <t>c. These charges include virtually no non-cash charges like depreciation or amortization.</t>
  </si>
  <si>
    <t xml:space="preserve">d. BES's stockholders' equity in each year would be calculated as its capital raised from the offering less cumulative pre-tax losses. </t>
  </si>
  <si>
    <t>e. While BES's cumulative losses would generate substantial net operating losses for financial reporting purposes, they would not generate</t>
  </si>
  <si>
    <t xml:space="preserve">large net operating losses for tax purposes. </t>
  </si>
  <si>
    <r>
      <t>Source:</t>
    </r>
    <r>
      <rPr>
        <sz val="10"/>
        <rFont val="Arial"/>
        <family val="0"/>
      </rPr>
      <t xml:space="preserve"> BES Prospectus.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</si>
</sst>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_(&quot;$&quot;* #,##0.0_);_(&quot;$&quot;* \(#,##0.0\);_(&quot;$&quot;* &quot;-&quot;?_);_(@_)"/>
    <numFmt numFmtId="167" formatCode="_(* #,##0.00_);_(* \(#,##0.00\);_(* &quot;-&quot;?_);_(@_)"/>
    <numFmt numFmtId="168" formatCode="_(* #,##0_);_(* \(#,##0\);_(* &quot;-&quot;?_);_(@_)"/>
    <numFmt numFmtId="169" formatCode="_(&quot;$&quot;* #,##0.0_);_(&quot;$&quot;* \(#,##0.0\);_(&quot;$&quot;* &quot;-&quot;??_);_(@_)"/>
    <numFmt numFmtId="170" formatCode="_(&quot;$&quot;* #,##0.00_);_(&quot;$&quot;* \(#,##0.00\);_(&quot;$&quot;* &quot;-&quot;?_);_(@_)"/>
    <numFmt numFmtId="171" formatCode="#,##0.0_);\(#,##0.0\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&quot;$&quot;#,##0"/>
    <numFmt numFmtId="175" formatCode="&quot;$&quot;#,##0.0"/>
    <numFmt numFmtId="176" formatCode="&quot;$&quot;#,##0.0_);\(&quot;$&quot;#,##0.0\)"/>
    <numFmt numFmtId="177" formatCode="#,##0.0"/>
  </numFmts>
  <fonts count="1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 indent="3"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left" indent="3"/>
    </xf>
    <xf numFmtId="0" fontId="0" fillId="0" borderId="0" xfId="0" applyAlignment="1">
      <alignment horizontal="left" wrapText="1" indent="3"/>
    </xf>
    <xf numFmtId="0" fontId="0" fillId="0" borderId="0" xfId="0" applyFont="1" applyBorder="1" applyAlignment="1">
      <alignment/>
    </xf>
    <xf numFmtId="44" fontId="0" fillId="0" borderId="0" xfId="17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6" fontId="0" fillId="0" borderId="0" xfId="17" applyNumberFormat="1" applyAlignment="1">
      <alignment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/>
    </xf>
    <xf numFmtId="0" fontId="4" fillId="0" borderId="0" xfId="0" applyFont="1" applyAlignment="1">
      <alignment horizontal="left"/>
    </xf>
    <xf numFmtId="168" fontId="0" fillId="0" borderId="2" xfId="0" applyNumberFormat="1" applyBorder="1" applyAlignment="1">
      <alignment horizontal="right"/>
    </xf>
    <xf numFmtId="164" fontId="0" fillId="0" borderId="0" xfId="0" applyNumberFormat="1" applyAlignment="1">
      <alignment/>
    </xf>
    <xf numFmtId="169" fontId="0" fillId="0" borderId="0" xfId="17" applyNumberFormat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165" fontId="0" fillId="0" borderId="0" xfId="0" applyNumberFormat="1" applyFont="1" applyAlignment="1">
      <alignment/>
    </xf>
    <xf numFmtId="169" fontId="0" fillId="0" borderId="0" xfId="17" applyNumberFormat="1" applyFont="1" applyAlignment="1">
      <alignment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75" fontId="0" fillId="0" borderId="0" xfId="17" applyNumberFormat="1" applyAlignment="1">
      <alignment/>
    </xf>
    <xf numFmtId="176" fontId="0" fillId="0" borderId="0" xfId="17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 vertical="top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2"/>
    </xf>
    <xf numFmtId="175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Fill="1" applyBorder="1" applyAlignment="1">
      <alignment/>
    </xf>
    <xf numFmtId="164" fontId="8" fillId="0" borderId="0" xfId="0" applyNumberFormat="1" applyFont="1" applyAlignment="1">
      <alignment/>
    </xf>
    <xf numFmtId="165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43" fontId="0" fillId="0" borderId="0" xfId="17" applyNumberFormat="1" applyAlignment="1">
      <alignment/>
    </xf>
    <xf numFmtId="165" fontId="0" fillId="0" borderId="0" xfId="17" applyNumberFormat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left" indent="5"/>
    </xf>
    <xf numFmtId="177" fontId="0" fillId="0" borderId="5" xfId="0" applyNumberFormat="1" applyBorder="1" applyAlignment="1">
      <alignment/>
    </xf>
    <xf numFmtId="165" fontId="0" fillId="0" borderId="2" xfId="0" applyNumberFormat="1" applyBorder="1" applyAlignment="1">
      <alignment/>
    </xf>
    <xf numFmtId="169" fontId="0" fillId="0" borderId="6" xfId="17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177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N1">
      <selection activeCell="B21" sqref="B21"/>
    </sheetView>
  </sheetViews>
  <sheetFormatPr defaultColWidth="9.140625" defaultRowHeight="12.75"/>
  <cols>
    <col min="1" max="1" width="28.57421875" style="0" customWidth="1"/>
  </cols>
  <sheetData>
    <row r="1" s="3" customFormat="1" ht="13.5" thickBot="1">
      <c r="A1" s="2" t="s">
        <v>0</v>
      </c>
    </row>
    <row r="2" spans="3:14" ht="12.75">
      <c r="C2" t="s">
        <v>3</v>
      </c>
      <c r="N2" t="s">
        <v>47</v>
      </c>
    </row>
    <row r="3" spans="2:21" s="5" customFormat="1" ht="15.75" thickBot="1">
      <c r="B3" s="5" t="s">
        <v>26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11"/>
      <c r="K3" s="5">
        <v>1977</v>
      </c>
      <c r="L3" s="5">
        <v>1978</v>
      </c>
      <c r="M3" s="5">
        <v>1979</v>
      </c>
      <c r="N3" s="5">
        <v>1980</v>
      </c>
      <c r="O3" s="5">
        <v>1981</v>
      </c>
      <c r="P3" s="5">
        <v>1982</v>
      </c>
      <c r="Q3" s="5">
        <v>1983</v>
      </c>
      <c r="R3" s="5">
        <v>1984</v>
      </c>
      <c r="S3" s="5">
        <v>1985</v>
      </c>
      <c r="T3" s="5">
        <v>1986</v>
      </c>
      <c r="U3" s="5">
        <v>1987</v>
      </c>
    </row>
    <row r="4" ht="12.75">
      <c r="A4" s="1" t="s">
        <v>1</v>
      </c>
    </row>
    <row r="5" ht="12.75">
      <c r="A5" t="s">
        <v>2</v>
      </c>
    </row>
    <row r="6" spans="1:21" ht="15">
      <c r="A6" s="4" t="s">
        <v>37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1">
        <v>2.4</v>
      </c>
      <c r="I6" s="21">
        <v>6.7</v>
      </c>
      <c r="K6" s="21">
        <v>4.5</v>
      </c>
      <c r="L6" s="21">
        <v>3.7</v>
      </c>
      <c r="M6" s="21">
        <v>2.6</v>
      </c>
      <c r="N6" s="21">
        <v>2.8</v>
      </c>
      <c r="O6" s="21">
        <v>4.6</v>
      </c>
      <c r="P6" s="21">
        <v>4.8</v>
      </c>
      <c r="Q6" s="21">
        <v>4.8</v>
      </c>
      <c r="R6" s="21">
        <v>5.8</v>
      </c>
      <c r="S6" s="21">
        <v>15.1</v>
      </c>
      <c r="T6" s="21">
        <v>15.8</v>
      </c>
      <c r="U6" s="21">
        <v>19.4</v>
      </c>
    </row>
    <row r="7" spans="1:21" ht="12.75">
      <c r="A7" s="4" t="s">
        <v>4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0.4</v>
      </c>
      <c r="I7" s="20">
        <v>1.1</v>
      </c>
      <c r="K7" s="20">
        <v>1.7</v>
      </c>
      <c r="L7" s="20">
        <v>5</v>
      </c>
      <c r="M7" s="20">
        <v>7.9</v>
      </c>
      <c r="N7" s="20">
        <v>7.6</v>
      </c>
      <c r="O7" s="20">
        <v>6.6</v>
      </c>
      <c r="P7" s="20">
        <v>9.1</v>
      </c>
      <c r="Q7" s="20">
        <v>12.5</v>
      </c>
      <c r="R7" s="20">
        <v>15.6</v>
      </c>
      <c r="S7" s="20">
        <v>19.1</v>
      </c>
      <c r="T7" s="20">
        <v>22.8</v>
      </c>
      <c r="U7" s="20">
        <v>25.9</v>
      </c>
    </row>
    <row r="8" spans="1:21" ht="15">
      <c r="A8" s="4" t="s">
        <v>38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K8" s="20">
        <v>0</v>
      </c>
      <c r="L8" s="20">
        <v>0</v>
      </c>
      <c r="M8" s="20">
        <v>0.6</v>
      </c>
      <c r="N8" s="20">
        <v>1.1</v>
      </c>
      <c r="O8" s="20">
        <v>0.8</v>
      </c>
      <c r="P8" s="20">
        <v>1.8</v>
      </c>
      <c r="Q8" s="20">
        <v>5.2</v>
      </c>
      <c r="R8" s="20">
        <v>9.1</v>
      </c>
      <c r="S8" s="20">
        <v>11.3</v>
      </c>
      <c r="T8" s="20">
        <v>19.4</v>
      </c>
      <c r="U8" s="20">
        <v>25.5</v>
      </c>
    </row>
    <row r="9" ht="12.75">
      <c r="A9" s="8" t="s">
        <v>5</v>
      </c>
    </row>
    <row r="10" spans="1:21" ht="12.75">
      <c r="A10" s="4" t="s">
        <v>6</v>
      </c>
      <c r="B10">
        <v>1.9</v>
      </c>
      <c r="C10" s="20">
        <v>2.4</v>
      </c>
      <c r="D10" s="20">
        <v>4.2</v>
      </c>
      <c r="E10" s="20">
        <v>6.7</v>
      </c>
      <c r="F10" s="20">
        <v>8.1</v>
      </c>
      <c r="G10" s="20">
        <v>9</v>
      </c>
      <c r="H10" s="20">
        <v>8.4</v>
      </c>
      <c r="I10" s="20">
        <v>8.1</v>
      </c>
      <c r="K10" s="20">
        <v>7.6</v>
      </c>
      <c r="L10" s="20">
        <v>8</v>
      </c>
      <c r="M10" s="20">
        <v>8.4</v>
      </c>
      <c r="N10" s="20">
        <v>8.2</v>
      </c>
      <c r="O10" s="20">
        <v>8.4</v>
      </c>
      <c r="P10" s="20">
        <v>10.1</v>
      </c>
      <c r="Q10" s="20">
        <v>10</v>
      </c>
      <c r="R10" s="20">
        <v>11.8</v>
      </c>
      <c r="S10" s="20">
        <v>14.5</v>
      </c>
      <c r="T10" s="20">
        <v>19.4</v>
      </c>
      <c r="U10" s="20">
        <v>23</v>
      </c>
    </row>
    <row r="11" spans="1:21" ht="12.75">
      <c r="A11" s="4" t="s">
        <v>7</v>
      </c>
      <c r="B11" s="20">
        <v>0</v>
      </c>
      <c r="C11" s="20">
        <v>0</v>
      </c>
      <c r="D11" s="20">
        <v>0</v>
      </c>
      <c r="E11" s="20">
        <v>0</v>
      </c>
      <c r="F11" s="20">
        <v>0.8</v>
      </c>
      <c r="G11" s="20">
        <v>0.7</v>
      </c>
      <c r="H11" s="20">
        <v>2.2</v>
      </c>
      <c r="I11" s="20">
        <v>3.7</v>
      </c>
      <c r="K11" s="20">
        <v>4</v>
      </c>
      <c r="L11" s="20">
        <v>3.8</v>
      </c>
      <c r="M11" s="20">
        <v>3.4</v>
      </c>
      <c r="N11" s="20">
        <v>3</v>
      </c>
      <c r="O11" s="20">
        <v>4.6</v>
      </c>
      <c r="P11" s="20">
        <v>4</v>
      </c>
      <c r="Q11" s="20">
        <v>4.5</v>
      </c>
      <c r="R11" s="20">
        <v>4.8</v>
      </c>
      <c r="S11" s="20">
        <v>12.5</v>
      </c>
      <c r="T11" s="20">
        <v>11.7</v>
      </c>
      <c r="U11" s="20">
        <v>13.8</v>
      </c>
    </row>
    <row r="12" spans="1:21" ht="12.75">
      <c r="A12" s="4" t="s">
        <v>8</v>
      </c>
      <c r="B12">
        <v>0.7</v>
      </c>
      <c r="C12" s="20">
        <v>1.1</v>
      </c>
      <c r="D12" s="20">
        <v>1.3</v>
      </c>
      <c r="E12" s="20">
        <v>1.7</v>
      </c>
      <c r="F12" s="20">
        <v>3.7</v>
      </c>
      <c r="G12" s="20">
        <v>7.1</v>
      </c>
      <c r="H12" s="20">
        <v>8.4</v>
      </c>
      <c r="I12" s="20">
        <v>9.1</v>
      </c>
      <c r="K12" s="20">
        <v>8.1</v>
      </c>
      <c r="L12" s="20">
        <v>3.7</v>
      </c>
      <c r="M12" s="20">
        <v>3.4</v>
      </c>
      <c r="N12" s="20">
        <v>3</v>
      </c>
      <c r="O12" s="20">
        <v>3.3</v>
      </c>
      <c r="P12" s="20">
        <v>4.3</v>
      </c>
      <c r="Q12" s="20">
        <v>4.8</v>
      </c>
      <c r="R12" s="20">
        <v>4.6</v>
      </c>
      <c r="S12" s="20">
        <v>5.8</v>
      </c>
      <c r="T12" s="20">
        <v>7.7</v>
      </c>
      <c r="U12" s="20">
        <v>8.6</v>
      </c>
    </row>
    <row r="13" spans="1:21" ht="12.75">
      <c r="A13" s="4" t="s">
        <v>9</v>
      </c>
      <c r="B13">
        <v>0.1</v>
      </c>
      <c r="C13" s="20">
        <v>0.1</v>
      </c>
      <c r="D13" s="20">
        <v>0.3</v>
      </c>
      <c r="E13" s="20">
        <v>0.2</v>
      </c>
      <c r="F13" s="20">
        <v>0.6</v>
      </c>
      <c r="G13" s="20">
        <v>0.9</v>
      </c>
      <c r="H13" s="20">
        <v>0.9</v>
      </c>
      <c r="I13" s="20">
        <v>0.9</v>
      </c>
      <c r="K13" s="20">
        <v>1</v>
      </c>
      <c r="L13" s="20">
        <v>1</v>
      </c>
      <c r="M13" s="20">
        <v>0.8</v>
      </c>
      <c r="N13" s="20">
        <v>0.4</v>
      </c>
      <c r="O13" s="20">
        <v>1</v>
      </c>
      <c r="P13" s="20">
        <v>0.5</v>
      </c>
      <c r="Q13" s="20">
        <v>1.2</v>
      </c>
      <c r="R13" s="20">
        <v>1.1</v>
      </c>
      <c r="S13" s="20">
        <v>1.6</v>
      </c>
      <c r="T13" s="20">
        <v>1.8</v>
      </c>
      <c r="U13" s="20">
        <v>3.4</v>
      </c>
    </row>
    <row r="14" spans="1:21" ht="12.75">
      <c r="A14" s="4" t="s">
        <v>10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0.1</v>
      </c>
      <c r="Q14" s="20">
        <v>0</v>
      </c>
      <c r="R14" s="20">
        <v>0.1</v>
      </c>
      <c r="S14" s="20">
        <v>1</v>
      </c>
      <c r="T14" s="20">
        <v>1.5</v>
      </c>
      <c r="U14" s="20">
        <v>9.4</v>
      </c>
    </row>
    <row r="15" spans="1:21" ht="15">
      <c r="A15" s="6" t="s">
        <v>11</v>
      </c>
      <c r="B15" s="14">
        <v>-2</v>
      </c>
      <c r="C15" s="14">
        <v>-3.5</v>
      </c>
      <c r="D15" s="14">
        <v>-4.4</v>
      </c>
      <c r="E15" s="14">
        <v>-7</v>
      </c>
      <c r="F15" s="14">
        <v>-10.3</v>
      </c>
      <c r="G15" s="14">
        <v>-15</v>
      </c>
      <c r="H15" s="14">
        <v>-16.3</v>
      </c>
      <c r="I15" s="14">
        <v>-16.2</v>
      </c>
      <c r="J15" s="14"/>
      <c r="K15" s="14">
        <v>-17.5</v>
      </c>
      <c r="L15" s="14">
        <v>-9</v>
      </c>
      <c r="M15" s="14">
        <v>-7.1</v>
      </c>
      <c r="N15" s="26" t="s">
        <v>48</v>
      </c>
      <c r="O15" s="14">
        <v>-6.6</v>
      </c>
      <c r="P15" s="28" t="s">
        <v>50</v>
      </c>
      <c r="Q15" s="20">
        <v>1.3</v>
      </c>
      <c r="R15" s="20">
        <v>6.1</v>
      </c>
      <c r="S15" s="20">
        <v>9.7</v>
      </c>
      <c r="T15" s="20">
        <v>16.8</v>
      </c>
      <c r="U15" s="20">
        <v>14</v>
      </c>
    </row>
    <row r="17" ht="12.75">
      <c r="A17" s="7" t="s">
        <v>12</v>
      </c>
    </row>
    <row r="18" spans="1:21" ht="24.75" customHeight="1">
      <c r="A18" s="10" t="s">
        <v>13</v>
      </c>
      <c r="B18" s="21">
        <v>4.1</v>
      </c>
      <c r="C18" s="21">
        <v>25.8</v>
      </c>
      <c r="D18" s="21">
        <v>21</v>
      </c>
      <c r="E18" s="21">
        <v>19.8</v>
      </c>
      <c r="F18" s="21">
        <v>18.9</v>
      </c>
      <c r="G18" s="21">
        <v>10.1</v>
      </c>
      <c r="H18" s="21">
        <v>4.5</v>
      </c>
      <c r="I18" s="21">
        <v>1.6</v>
      </c>
      <c r="J18" s="21"/>
      <c r="K18" s="21">
        <v>0.9</v>
      </c>
      <c r="L18" s="25">
        <v>4.2</v>
      </c>
      <c r="M18" s="25">
        <v>3.4</v>
      </c>
      <c r="N18" s="25">
        <v>5.1</v>
      </c>
      <c r="O18" s="25">
        <v>1.1</v>
      </c>
      <c r="P18" s="25">
        <v>6.7</v>
      </c>
      <c r="Q18" s="21">
        <v>17.5</v>
      </c>
      <c r="R18" s="21">
        <v>15.8</v>
      </c>
      <c r="S18" s="21">
        <v>77.8</v>
      </c>
      <c r="T18" s="21">
        <v>81.2</v>
      </c>
      <c r="U18" s="21">
        <v>142.8</v>
      </c>
    </row>
    <row r="19" spans="1:21" ht="32.25" customHeight="1">
      <c r="A19" s="10" t="s">
        <v>39</v>
      </c>
      <c r="B19" s="14">
        <v>-0.2</v>
      </c>
      <c r="C19" s="14">
        <v>-0.3</v>
      </c>
      <c r="D19" s="14">
        <v>-0.1</v>
      </c>
      <c r="E19" s="14">
        <v>-0.2</v>
      </c>
      <c r="F19" s="14">
        <v>-0.8</v>
      </c>
      <c r="G19" s="24">
        <v>3.3</v>
      </c>
      <c r="H19" s="24">
        <v>1.8</v>
      </c>
      <c r="I19" s="14">
        <v>-9.6</v>
      </c>
      <c r="J19" s="14"/>
      <c r="K19" s="14">
        <v>-17</v>
      </c>
      <c r="L19" s="24">
        <v>2.4</v>
      </c>
      <c r="M19" s="24">
        <v>1.6</v>
      </c>
      <c r="N19" s="24">
        <v>1.1</v>
      </c>
      <c r="O19" s="24">
        <v>2.8</v>
      </c>
      <c r="P19" s="24">
        <v>4.2</v>
      </c>
      <c r="Q19" s="14">
        <v>-0.4</v>
      </c>
      <c r="R19" s="20">
        <v>4.1</v>
      </c>
      <c r="S19" s="20">
        <v>4.2</v>
      </c>
      <c r="T19" s="20">
        <v>3.6</v>
      </c>
      <c r="U19" s="20">
        <v>6</v>
      </c>
    </row>
    <row r="20" spans="1:21" ht="26.25">
      <c r="A20" s="10" t="s">
        <v>14</v>
      </c>
      <c r="B20" s="20">
        <v>3.5</v>
      </c>
      <c r="C20" s="20">
        <v>3.9</v>
      </c>
      <c r="D20" s="20">
        <v>6</v>
      </c>
      <c r="E20" s="20">
        <v>7.6</v>
      </c>
      <c r="F20" s="20">
        <v>11.9</v>
      </c>
      <c r="G20" s="20">
        <v>16.3</v>
      </c>
      <c r="H20" s="20">
        <v>18.2</v>
      </c>
      <c r="I20" s="20">
        <v>18.9</v>
      </c>
      <c r="K20" s="20">
        <v>19</v>
      </c>
      <c r="L20" s="20">
        <v>19</v>
      </c>
      <c r="M20" s="20">
        <v>20.6</v>
      </c>
      <c r="N20" s="27" t="s">
        <v>49</v>
      </c>
      <c r="O20" s="20">
        <v>19.1</v>
      </c>
      <c r="P20" s="20">
        <v>19.8</v>
      </c>
      <c r="Q20" s="20">
        <v>21.3</v>
      </c>
      <c r="R20" s="20">
        <v>26.6</v>
      </c>
      <c r="S20" s="20">
        <v>32.9</v>
      </c>
      <c r="T20" s="20">
        <v>50.7</v>
      </c>
      <c r="U20" s="20">
        <v>83.2</v>
      </c>
    </row>
    <row r="21" spans="1:21" ht="12.75">
      <c r="A21" s="6" t="s">
        <v>15</v>
      </c>
      <c r="B21" s="20">
        <v>9.6</v>
      </c>
      <c r="C21" s="20">
        <v>30.6</v>
      </c>
      <c r="D21" s="20">
        <v>27</v>
      </c>
      <c r="E21" s="20">
        <v>22.4</v>
      </c>
      <c r="F21" s="20">
        <v>32</v>
      </c>
      <c r="G21" s="20">
        <v>30.6</v>
      </c>
      <c r="H21" s="20">
        <v>23.5</v>
      </c>
      <c r="I21" s="20">
        <v>23.3</v>
      </c>
      <c r="K21" s="20">
        <v>21.3</v>
      </c>
      <c r="L21" s="20">
        <v>23.1</v>
      </c>
      <c r="M21" s="20">
        <v>22.2</v>
      </c>
      <c r="N21" s="20">
        <v>21</v>
      </c>
      <c r="O21" s="20">
        <v>18.5</v>
      </c>
      <c r="P21" s="20">
        <v>26.7</v>
      </c>
      <c r="Q21" s="20">
        <v>39.6</v>
      </c>
      <c r="R21" s="20">
        <v>44.9</v>
      </c>
      <c r="S21" s="20">
        <v>160.4</v>
      </c>
      <c r="T21" s="20">
        <v>137.3</v>
      </c>
      <c r="U21" s="20">
        <v>243.5</v>
      </c>
    </row>
    <row r="22" spans="1:20" ht="12.75">
      <c r="A22" s="4"/>
      <c r="T22" s="20"/>
    </row>
    <row r="23" ht="12.75">
      <c r="A23" s="7" t="s">
        <v>16</v>
      </c>
    </row>
    <row r="24" spans="1:21" ht="12.75">
      <c r="A24" s="4" t="s">
        <v>17</v>
      </c>
      <c r="B24" s="15">
        <v>0.4</v>
      </c>
      <c r="C24" s="15">
        <v>5</v>
      </c>
      <c r="D24" s="30">
        <v>0</v>
      </c>
      <c r="E24" s="30">
        <v>0</v>
      </c>
      <c r="F24" s="30">
        <v>0</v>
      </c>
      <c r="G24">
        <v>6.1</v>
      </c>
      <c r="H24" s="22">
        <v>2.8</v>
      </c>
      <c r="I24" s="22">
        <v>1.7</v>
      </c>
      <c r="K24" s="21">
        <v>1.7</v>
      </c>
      <c r="L24" s="21">
        <v>21.7</v>
      </c>
      <c r="M24" s="21">
        <v>22.5</v>
      </c>
      <c r="N24" s="21">
        <v>16.8</v>
      </c>
      <c r="O24" s="21">
        <v>14.4</v>
      </c>
      <c r="P24" s="21">
        <v>10.2</v>
      </c>
      <c r="Q24" s="21">
        <v>3.1</v>
      </c>
      <c r="R24" s="21">
        <v>3.1</v>
      </c>
      <c r="S24" s="21">
        <v>2.9</v>
      </c>
      <c r="T24" s="21">
        <v>2.7</v>
      </c>
      <c r="U24" s="21">
        <v>6</v>
      </c>
    </row>
    <row r="25" spans="1:21" ht="12.75">
      <c r="A25" s="9" t="s">
        <v>18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/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20">
        <v>75</v>
      </c>
    </row>
    <row r="26" spans="1:21" ht="12.75">
      <c r="A26" s="4" t="s">
        <v>19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/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25</v>
      </c>
      <c r="R26" s="13">
        <v>25</v>
      </c>
      <c r="S26" s="13">
        <v>22.6</v>
      </c>
      <c r="T26" s="13">
        <v>0</v>
      </c>
      <c r="U26" s="13">
        <v>0</v>
      </c>
    </row>
    <row r="27" spans="1:21" ht="12.75">
      <c r="A27" s="4" t="s">
        <v>20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/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11.4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</row>
    <row r="28" spans="1:21" ht="12.75">
      <c r="A28" s="4" t="s">
        <v>21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/>
      <c r="K28" s="13">
        <v>0</v>
      </c>
      <c r="L28" s="13">
        <v>10.5</v>
      </c>
      <c r="M28" s="13">
        <v>16.1</v>
      </c>
      <c r="N28" s="13">
        <v>21.7</v>
      </c>
      <c r="O28" s="13">
        <v>29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</row>
    <row r="29" spans="1:21" ht="15">
      <c r="A29" s="4" t="s">
        <v>40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/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81.9</v>
      </c>
      <c r="Q29" s="13">
        <v>82.1</v>
      </c>
      <c r="R29" s="13">
        <v>86.6</v>
      </c>
      <c r="S29" s="13">
        <v>152.3</v>
      </c>
      <c r="T29" s="13">
        <v>177.7</v>
      </c>
      <c r="U29" s="27" t="s">
        <v>51</v>
      </c>
    </row>
    <row r="30" spans="1:21" ht="15">
      <c r="A30" s="4" t="s">
        <v>41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/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18.7</v>
      </c>
      <c r="Q30" s="13">
        <v>18.7</v>
      </c>
      <c r="R30" s="13">
        <v>18.7</v>
      </c>
      <c r="S30" s="13">
        <v>9.3</v>
      </c>
      <c r="T30" s="13">
        <v>9.3</v>
      </c>
      <c r="U30" s="27" t="s">
        <v>52</v>
      </c>
    </row>
    <row r="31" spans="1:21" ht="15">
      <c r="A31" s="4" t="s">
        <v>42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/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0.9</v>
      </c>
      <c r="Q31" s="13">
        <v>0.9</v>
      </c>
      <c r="R31" s="13">
        <v>0</v>
      </c>
      <c r="S31" s="13">
        <v>0</v>
      </c>
      <c r="T31" s="13">
        <v>0</v>
      </c>
      <c r="U31" s="13">
        <v>0</v>
      </c>
    </row>
    <row r="32" spans="1:21" ht="12.75">
      <c r="A32" s="4" t="s">
        <v>22</v>
      </c>
      <c r="B32" s="13">
        <v>3</v>
      </c>
      <c r="C32" s="13">
        <v>5</v>
      </c>
      <c r="D32" s="13">
        <v>5</v>
      </c>
      <c r="E32" s="13">
        <v>5.1</v>
      </c>
      <c r="F32" s="13">
        <v>6.1</v>
      </c>
      <c r="G32" s="13">
        <v>6.2</v>
      </c>
      <c r="H32" s="13">
        <v>7.6</v>
      </c>
      <c r="I32" s="13">
        <v>7.8</v>
      </c>
      <c r="K32" s="13">
        <v>7.8</v>
      </c>
      <c r="L32" s="13">
        <v>7.8</v>
      </c>
      <c r="M32" s="13">
        <v>7.8</v>
      </c>
      <c r="N32" s="13">
        <v>7.8</v>
      </c>
      <c r="O32" s="13">
        <v>7.8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</row>
    <row r="33" spans="1:21" ht="15">
      <c r="A33" s="6" t="s">
        <v>23</v>
      </c>
      <c r="B33" s="13">
        <v>5.6</v>
      </c>
      <c r="C33" s="13">
        <v>30.8</v>
      </c>
      <c r="D33" s="13">
        <v>34.6</v>
      </c>
      <c r="E33" s="13">
        <v>37.3</v>
      </c>
      <c r="F33" s="13">
        <v>50.8</v>
      </c>
      <c r="G33" s="13">
        <v>55.6</v>
      </c>
      <c r="H33" s="13">
        <v>71.8</v>
      </c>
      <c r="I33" s="13">
        <v>73.9</v>
      </c>
      <c r="K33" s="13">
        <v>73.7</v>
      </c>
      <c r="L33" s="13">
        <v>73.7</v>
      </c>
      <c r="M33" s="13">
        <v>73.7</v>
      </c>
      <c r="N33" s="13">
        <v>73.7</v>
      </c>
      <c r="O33" s="13">
        <v>73.7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27" t="s">
        <v>53</v>
      </c>
    </row>
    <row r="34" spans="1:21" ht="12.75">
      <c r="A34" s="4" t="s">
        <v>24</v>
      </c>
      <c r="B34" s="13">
        <v>2</v>
      </c>
      <c r="C34" s="13">
        <v>5.5</v>
      </c>
      <c r="D34" s="13">
        <v>10</v>
      </c>
      <c r="E34" s="13">
        <v>16.9</v>
      </c>
      <c r="F34" s="13">
        <v>27.2</v>
      </c>
      <c r="G34" s="13">
        <v>42.3</v>
      </c>
      <c r="H34" s="13">
        <v>58.6</v>
      </c>
      <c r="I34" s="13">
        <v>74.8</v>
      </c>
      <c r="K34" s="13">
        <v>83.6</v>
      </c>
      <c r="L34" s="13">
        <v>92.5</v>
      </c>
      <c r="M34" s="13">
        <v>99.7</v>
      </c>
      <c r="N34" s="13">
        <v>102.6</v>
      </c>
      <c r="O34" s="13">
        <v>109.2</v>
      </c>
      <c r="P34" s="13">
        <v>99.4</v>
      </c>
      <c r="Q34" s="13">
        <v>98.2</v>
      </c>
      <c r="R34" s="13">
        <v>92.2</v>
      </c>
      <c r="S34" s="13">
        <v>82.5</v>
      </c>
      <c r="T34" s="13">
        <v>65.8</v>
      </c>
      <c r="U34" s="13">
        <v>51.8</v>
      </c>
    </row>
    <row r="35" spans="1:21" s="17" customFormat="1" ht="24" customHeight="1" thickBot="1">
      <c r="A35" s="16" t="s">
        <v>25</v>
      </c>
      <c r="B35" s="19" t="s">
        <v>43</v>
      </c>
      <c r="C35" s="19" t="s">
        <v>44</v>
      </c>
      <c r="D35" s="23" t="s">
        <v>45</v>
      </c>
      <c r="E35" s="23" t="s">
        <v>43</v>
      </c>
      <c r="F35" s="23" t="s">
        <v>46</v>
      </c>
      <c r="G35" s="23">
        <v>161</v>
      </c>
      <c r="H35" s="17">
        <v>128</v>
      </c>
      <c r="I35" s="17">
        <v>55</v>
      </c>
      <c r="K35" s="17">
        <v>42</v>
      </c>
      <c r="L35" s="17">
        <v>48</v>
      </c>
      <c r="M35" s="17">
        <v>55</v>
      </c>
      <c r="N35" s="17">
        <v>67</v>
      </c>
      <c r="O35" s="17">
        <v>69</v>
      </c>
      <c r="P35" s="17">
        <v>230</v>
      </c>
      <c r="Q35" s="17">
        <v>200</v>
      </c>
      <c r="R35" s="17">
        <v>235</v>
      </c>
      <c r="S35" s="17">
        <v>446</v>
      </c>
      <c r="T35" s="17">
        <v>601</v>
      </c>
      <c r="U35" s="17">
        <v>837</v>
      </c>
    </row>
    <row r="36" ht="12.75">
      <c r="A36" s="6"/>
    </row>
    <row r="37" ht="12.75">
      <c r="A37" s="18" t="s">
        <v>27</v>
      </c>
    </row>
    <row r="38" ht="12.75">
      <c r="A38" s="6"/>
    </row>
    <row r="39" ht="12.75">
      <c r="A39" s="6" t="s">
        <v>28</v>
      </c>
    </row>
    <row r="40" ht="12.75">
      <c r="A40" s="6" t="s">
        <v>29</v>
      </c>
    </row>
    <row r="41" ht="12.75">
      <c r="A41" s="6" t="s">
        <v>30</v>
      </c>
    </row>
    <row r="42" ht="12.75">
      <c r="A42" s="6" t="s">
        <v>31</v>
      </c>
    </row>
    <row r="43" ht="12.75">
      <c r="A43" s="6" t="s">
        <v>32</v>
      </c>
    </row>
    <row r="44" ht="12.75">
      <c r="A44" s="6" t="s">
        <v>33</v>
      </c>
    </row>
    <row r="45" ht="12.75">
      <c r="A45" s="6" t="s">
        <v>34</v>
      </c>
    </row>
    <row r="46" ht="12.75">
      <c r="A46" s="6" t="s">
        <v>35</v>
      </c>
    </row>
    <row r="47" ht="12.75">
      <c r="A47" s="6" t="s">
        <v>36</v>
      </c>
    </row>
    <row r="48" ht="12.75">
      <c r="A48" s="6"/>
    </row>
    <row r="49" ht="12.75">
      <c r="A49" s="6"/>
    </row>
    <row r="50" ht="12.75">
      <c r="A50" s="4"/>
    </row>
    <row r="51" ht="12.75">
      <c r="A51" s="4"/>
    </row>
    <row r="52" ht="12.75">
      <c r="A52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8">
      <selection activeCell="E42" sqref="E42"/>
    </sheetView>
  </sheetViews>
  <sheetFormatPr defaultColWidth="9.140625" defaultRowHeight="12.75"/>
  <cols>
    <col min="4" max="4" width="15.57421875" style="0" customWidth="1"/>
  </cols>
  <sheetData>
    <row r="1" spans="3:11" s="6" customFormat="1" ht="12.75">
      <c r="C1" s="32" t="s">
        <v>55</v>
      </c>
      <c r="D1" s="31"/>
      <c r="E1" s="31"/>
      <c r="F1" s="31"/>
      <c r="G1" s="31"/>
      <c r="H1" s="31"/>
      <c r="I1" s="31"/>
      <c r="J1" s="31"/>
      <c r="K1" s="31"/>
    </row>
    <row r="2" spans="3:11" s="6" customFormat="1" ht="12.75">
      <c r="C2" s="31"/>
      <c r="D2" s="31" t="s">
        <v>54</v>
      </c>
      <c r="E2" s="31"/>
      <c r="F2" s="31"/>
      <c r="G2" s="31"/>
      <c r="H2" s="31"/>
      <c r="I2" s="31"/>
      <c r="J2" s="31"/>
      <c r="K2" s="31"/>
    </row>
    <row r="3" s="17" customFormat="1" ht="13.5" thickBot="1"/>
    <row r="4" spans="5:10" ht="15.75" thickBot="1">
      <c r="E4" s="33" t="s">
        <v>56</v>
      </c>
      <c r="F4" s="34"/>
      <c r="G4" s="35" t="s">
        <v>78</v>
      </c>
      <c r="H4" s="34"/>
      <c r="I4" s="34"/>
      <c r="J4" s="34"/>
    </row>
    <row r="5" spans="5:10" s="17" customFormat="1" ht="13.5" thickBot="1">
      <c r="E5" s="36">
        <v>1987</v>
      </c>
      <c r="F5" s="36">
        <v>1988</v>
      </c>
      <c r="G5" s="36">
        <v>1989</v>
      </c>
      <c r="H5" s="36">
        <v>1990</v>
      </c>
      <c r="I5" s="36">
        <v>1991</v>
      </c>
      <c r="J5" s="36">
        <v>1992</v>
      </c>
    </row>
    <row r="7" ht="12.75">
      <c r="A7" s="31"/>
    </row>
    <row r="8" spans="1:3" ht="12.75">
      <c r="A8" s="7" t="s">
        <v>1</v>
      </c>
      <c r="B8" s="32"/>
      <c r="C8" s="32"/>
    </row>
    <row r="10" spans="1:10" ht="12.75">
      <c r="A10" t="s">
        <v>58</v>
      </c>
      <c r="E10" s="40">
        <v>17.1</v>
      </c>
      <c r="F10" s="40">
        <v>20.5</v>
      </c>
      <c r="G10" s="40">
        <v>46.5</v>
      </c>
      <c r="H10" s="40">
        <v>80</v>
      </c>
      <c r="I10" s="40">
        <v>138.5</v>
      </c>
      <c r="J10" s="40">
        <v>205</v>
      </c>
    </row>
    <row r="11" spans="1:10" ht="12.75">
      <c r="A11" t="s">
        <v>57</v>
      </c>
      <c r="E11" s="41">
        <v>19.4</v>
      </c>
      <c r="F11">
        <v>24.5</v>
      </c>
      <c r="G11" s="20">
        <v>37</v>
      </c>
      <c r="H11" s="20">
        <v>60</v>
      </c>
      <c r="I11" s="20">
        <v>100</v>
      </c>
      <c r="J11" s="20">
        <v>170</v>
      </c>
    </row>
    <row r="12" spans="1:10" ht="15">
      <c r="A12" t="s">
        <v>79</v>
      </c>
      <c r="E12" s="41">
        <v>25.9</v>
      </c>
      <c r="F12" s="20">
        <v>29</v>
      </c>
      <c r="G12">
        <v>32.6</v>
      </c>
      <c r="H12">
        <v>37.5</v>
      </c>
      <c r="I12" s="20">
        <v>42</v>
      </c>
      <c r="J12" s="20">
        <v>48</v>
      </c>
    </row>
    <row r="13" spans="1:10" ht="12.75">
      <c r="A13" t="s">
        <v>59</v>
      </c>
      <c r="E13" s="42">
        <v>8.4</v>
      </c>
      <c r="F13" s="43">
        <v>9.1</v>
      </c>
      <c r="G13" s="43">
        <v>8.5</v>
      </c>
      <c r="H13" s="44">
        <v>8</v>
      </c>
      <c r="I13" s="43">
        <v>10.5</v>
      </c>
      <c r="J13" s="45">
        <v>13.5</v>
      </c>
    </row>
    <row r="14" spans="5:10" ht="12.75">
      <c r="E14" s="41">
        <f aca="true" t="shared" si="0" ref="E14:J14">E10+E11+E12+E13</f>
        <v>70.8</v>
      </c>
      <c r="F14" s="41">
        <f t="shared" si="0"/>
        <v>83.1</v>
      </c>
      <c r="G14" s="41">
        <f t="shared" si="0"/>
        <v>124.6</v>
      </c>
      <c r="H14" s="41">
        <f t="shared" si="0"/>
        <v>185.5</v>
      </c>
      <c r="I14" s="41">
        <f t="shared" si="0"/>
        <v>291</v>
      </c>
      <c r="J14" s="41">
        <f t="shared" si="0"/>
        <v>436.5</v>
      </c>
    </row>
    <row r="15" ht="12.75">
      <c r="E15" s="41"/>
    </row>
    <row r="16" spans="1:10" ht="12.75">
      <c r="A16" t="s">
        <v>7</v>
      </c>
      <c r="E16" s="41">
        <v>13.8</v>
      </c>
      <c r="F16" s="20">
        <v>15</v>
      </c>
      <c r="G16" s="20">
        <v>25.2</v>
      </c>
      <c r="H16" s="20">
        <v>40.2</v>
      </c>
      <c r="I16" s="20">
        <v>66</v>
      </c>
      <c r="J16" s="20">
        <v>108.8</v>
      </c>
    </row>
    <row r="17" spans="1:10" ht="12.75">
      <c r="A17" t="s">
        <v>60</v>
      </c>
      <c r="E17" s="41">
        <v>23</v>
      </c>
      <c r="F17" s="20">
        <v>28.5</v>
      </c>
      <c r="G17" s="20">
        <v>36</v>
      </c>
      <c r="H17" s="20">
        <v>46.5</v>
      </c>
      <c r="I17" s="20">
        <v>60</v>
      </c>
      <c r="J17" s="20">
        <v>75</v>
      </c>
    </row>
    <row r="18" spans="1:10" ht="12.75">
      <c r="A18" t="s">
        <v>61</v>
      </c>
      <c r="E18" s="41">
        <v>8.6</v>
      </c>
      <c r="F18" s="20">
        <v>10.9</v>
      </c>
      <c r="G18" s="20">
        <v>13</v>
      </c>
      <c r="H18" s="20">
        <v>16</v>
      </c>
      <c r="I18" s="20">
        <v>20.5</v>
      </c>
      <c r="J18" s="20">
        <v>25</v>
      </c>
    </row>
    <row r="19" spans="1:10" ht="12.75">
      <c r="A19" t="s">
        <v>62</v>
      </c>
      <c r="E19" s="42">
        <v>2</v>
      </c>
      <c r="F19" s="44">
        <v>3.4</v>
      </c>
      <c r="G19" s="44">
        <v>3.8</v>
      </c>
      <c r="H19" s="44">
        <v>2</v>
      </c>
      <c r="I19" s="44">
        <v>0.5</v>
      </c>
      <c r="J19" s="44">
        <v>0.5</v>
      </c>
    </row>
    <row r="20" spans="5:10" ht="12.75">
      <c r="E20" s="41">
        <f aca="true" t="shared" si="1" ref="E20:J20">E16+E17+E18+E19</f>
        <v>47.4</v>
      </c>
      <c r="F20" s="41">
        <f t="shared" si="1"/>
        <v>57.8</v>
      </c>
      <c r="G20" s="41">
        <f t="shared" si="1"/>
        <v>78</v>
      </c>
      <c r="H20" s="41">
        <f t="shared" si="1"/>
        <v>104.7</v>
      </c>
      <c r="I20" s="41">
        <f t="shared" si="1"/>
        <v>147</v>
      </c>
      <c r="J20" s="41">
        <f t="shared" si="1"/>
        <v>209.3</v>
      </c>
    </row>
    <row r="21" ht="12.75">
      <c r="E21" s="41"/>
    </row>
    <row r="22" spans="1:10" s="37" customFormat="1" ht="12.75">
      <c r="A22" s="38" t="s">
        <v>63</v>
      </c>
      <c r="B22" s="38"/>
      <c r="C22" s="38"/>
      <c r="D22" s="38"/>
      <c r="E22" s="41">
        <v>23.4</v>
      </c>
      <c r="F22" s="46">
        <v>25.3</v>
      </c>
      <c r="G22" s="46">
        <v>46.6</v>
      </c>
      <c r="H22" s="46">
        <v>80.8</v>
      </c>
      <c r="I22" s="46">
        <v>144</v>
      </c>
      <c r="J22" s="46">
        <v>227.2</v>
      </c>
    </row>
    <row r="23" spans="1:10" ht="12.75">
      <c r="A23" s="38" t="s">
        <v>64</v>
      </c>
      <c r="E23" s="67">
        <v>9.4</v>
      </c>
      <c r="F23" s="68">
        <v>8</v>
      </c>
      <c r="G23" s="68">
        <v>16.8</v>
      </c>
      <c r="H23" s="68">
        <v>29.1</v>
      </c>
      <c r="I23" s="68">
        <v>51.8</v>
      </c>
      <c r="J23" s="68">
        <v>81.8</v>
      </c>
    </row>
    <row r="24" spans="1:10" ht="12.75">
      <c r="A24" s="38" t="s">
        <v>65</v>
      </c>
      <c r="E24" s="41">
        <f>+E22-E23</f>
        <v>13.999999999999998</v>
      </c>
      <c r="F24" s="41">
        <f>+F22-F23</f>
        <v>17.3</v>
      </c>
      <c r="G24" s="41">
        <f>+G22-G23</f>
        <v>29.8</v>
      </c>
      <c r="H24" s="41">
        <f>+H22-H23</f>
        <v>51.699999999999996</v>
      </c>
      <c r="I24" s="41">
        <f>+I22-I23</f>
        <v>92.2</v>
      </c>
      <c r="J24" s="41">
        <f>+J22-J23</f>
        <v>145.39999999999998</v>
      </c>
    </row>
    <row r="25" spans="1:10" ht="15">
      <c r="A25" s="38" t="s">
        <v>66</v>
      </c>
      <c r="E25" s="41">
        <v>33.6</v>
      </c>
      <c r="F25" s="20">
        <v>33.6</v>
      </c>
      <c r="G25" s="20">
        <v>33.6</v>
      </c>
      <c r="H25" s="20">
        <v>34.5</v>
      </c>
      <c r="I25" s="20">
        <v>35.4</v>
      </c>
      <c r="J25" s="20">
        <v>35.5</v>
      </c>
    </row>
    <row r="26" spans="1:10" ht="12.75">
      <c r="A26" s="38" t="s">
        <v>67</v>
      </c>
      <c r="E26" s="12">
        <f aca="true" t="shared" si="2" ref="E26:J26">E24/E25</f>
        <v>0.4166666666666666</v>
      </c>
      <c r="F26" s="12">
        <f t="shared" si="2"/>
        <v>0.5148809523809523</v>
      </c>
      <c r="G26" s="12">
        <f t="shared" si="2"/>
        <v>0.8869047619047619</v>
      </c>
      <c r="H26" s="21">
        <f t="shared" si="2"/>
        <v>1.498550724637681</v>
      </c>
      <c r="I26" s="21">
        <f t="shared" si="2"/>
        <v>2.6045197740112997</v>
      </c>
      <c r="J26" s="21">
        <f t="shared" si="2"/>
        <v>4.095774647887323</v>
      </c>
    </row>
    <row r="27" ht="12.75">
      <c r="E27" s="41"/>
    </row>
    <row r="28" ht="12.75">
      <c r="E28" s="41"/>
    </row>
    <row r="29" spans="1:5" ht="12.75">
      <c r="A29" s="1" t="s">
        <v>68</v>
      </c>
      <c r="B29" s="1"/>
      <c r="C29" s="1"/>
      <c r="E29" s="41"/>
    </row>
    <row r="30" ht="12.75">
      <c r="E30" s="41"/>
    </row>
    <row r="31" spans="1:10" ht="12.75">
      <c r="A31" t="s">
        <v>69</v>
      </c>
      <c r="E31" s="40"/>
      <c r="F31" s="40"/>
      <c r="G31" s="40"/>
      <c r="H31" s="40"/>
      <c r="I31" s="40"/>
      <c r="J31" s="40"/>
    </row>
    <row r="32" spans="1:10" ht="12.75">
      <c r="A32" s="39" t="s">
        <v>65</v>
      </c>
      <c r="E32" s="40">
        <v>14</v>
      </c>
      <c r="F32" s="40">
        <v>17.2</v>
      </c>
      <c r="G32" s="40">
        <v>29.9</v>
      </c>
      <c r="H32" s="40">
        <v>51.7</v>
      </c>
      <c r="I32" s="40">
        <v>92.2</v>
      </c>
      <c r="J32" s="40">
        <v>145.4</v>
      </c>
    </row>
    <row r="33" spans="1:10" ht="12.75">
      <c r="A33" s="39" t="s">
        <v>9</v>
      </c>
      <c r="E33" s="41">
        <v>3.6</v>
      </c>
      <c r="F33" s="41">
        <v>3.7</v>
      </c>
      <c r="G33" s="41">
        <v>4.9</v>
      </c>
      <c r="H33" s="41">
        <v>6</v>
      </c>
      <c r="I33" s="41">
        <v>7.2</v>
      </c>
      <c r="J33" s="41">
        <v>0.5</v>
      </c>
    </row>
    <row r="34" spans="1:10" ht="12.75">
      <c r="A34" s="39" t="s">
        <v>70</v>
      </c>
      <c r="E34" s="47">
        <v>-1.2</v>
      </c>
      <c r="F34" s="47">
        <v>-1.3</v>
      </c>
      <c r="G34" s="47">
        <v>-5.5</v>
      </c>
      <c r="H34" s="47">
        <v>-7.8</v>
      </c>
      <c r="I34" s="47">
        <v>-12.9</v>
      </c>
      <c r="J34" s="47">
        <v>-17.3</v>
      </c>
    </row>
    <row r="35" spans="1:5" ht="12.75">
      <c r="A35" s="39"/>
      <c r="E35" s="41"/>
    </row>
    <row r="36" spans="1:10" ht="12.75">
      <c r="A36" s="39"/>
      <c r="E36" s="40">
        <f aca="true" t="shared" si="3" ref="E36:J36">E32+E33+E34</f>
        <v>16.400000000000002</v>
      </c>
      <c r="F36" s="40">
        <f t="shared" si="3"/>
        <v>19.599999999999998</v>
      </c>
      <c r="G36" s="40">
        <f t="shared" si="3"/>
        <v>29.299999999999997</v>
      </c>
      <c r="H36" s="40">
        <f t="shared" si="3"/>
        <v>49.900000000000006</v>
      </c>
      <c r="I36" s="40">
        <f t="shared" si="3"/>
        <v>86.5</v>
      </c>
      <c r="J36" s="40">
        <f t="shared" si="3"/>
        <v>128.6</v>
      </c>
    </row>
    <row r="37" spans="1:5" ht="12.75">
      <c r="A37" s="39"/>
      <c r="E37" s="41"/>
    </row>
    <row r="38" spans="1:5" ht="12.75">
      <c r="A38" s="6" t="s">
        <v>71</v>
      </c>
      <c r="E38" s="41"/>
    </row>
    <row r="39" spans="1:10" ht="15">
      <c r="A39" s="39" t="s">
        <v>72</v>
      </c>
      <c r="E39" s="13">
        <v>-32.5</v>
      </c>
      <c r="F39" s="13">
        <v>-25</v>
      </c>
      <c r="G39" s="13">
        <v>-22.5</v>
      </c>
      <c r="H39" s="13">
        <v>-25</v>
      </c>
      <c r="I39" s="13">
        <v>-27.5</v>
      </c>
      <c r="J39" s="13">
        <v>-24</v>
      </c>
    </row>
    <row r="40" spans="1:10" ht="15">
      <c r="A40" s="39" t="s">
        <v>80</v>
      </c>
      <c r="E40" s="13">
        <v>0</v>
      </c>
      <c r="F40" s="13">
        <v>-5</v>
      </c>
      <c r="G40" s="13">
        <v>-2</v>
      </c>
      <c r="H40" s="13">
        <v>-3</v>
      </c>
      <c r="I40" s="13">
        <v>-3</v>
      </c>
      <c r="J40" s="13">
        <v>-3</v>
      </c>
    </row>
    <row r="41" spans="1:10" ht="12.75">
      <c r="A41" s="39" t="s">
        <v>73</v>
      </c>
      <c r="E41" s="47">
        <v>-8.9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</row>
    <row r="42" spans="1:10" ht="12.75">
      <c r="A42" s="39"/>
      <c r="E42" s="48">
        <f aca="true" t="shared" si="4" ref="E42:J42">E39+E40+E41</f>
        <v>-41.4</v>
      </c>
      <c r="F42" s="48">
        <f t="shared" si="4"/>
        <v>-30</v>
      </c>
      <c r="G42" s="48">
        <f t="shared" si="4"/>
        <v>-24.5</v>
      </c>
      <c r="H42" s="48">
        <f t="shared" si="4"/>
        <v>-28</v>
      </c>
      <c r="I42" s="48">
        <f t="shared" si="4"/>
        <v>-30.5</v>
      </c>
      <c r="J42" s="48">
        <f t="shared" si="4"/>
        <v>-27</v>
      </c>
    </row>
    <row r="43" ht="12.75">
      <c r="E43" s="41"/>
    </row>
    <row r="44" ht="15">
      <c r="A44" s="6" t="s">
        <v>74</v>
      </c>
    </row>
    <row r="45" spans="1:10" ht="12.75">
      <c r="A45" s="39" t="s">
        <v>75</v>
      </c>
      <c r="E45" s="21">
        <v>72.8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</row>
    <row r="46" spans="1:10" ht="12.75">
      <c r="A46" s="39" t="s">
        <v>76</v>
      </c>
      <c r="E46" s="13">
        <v>-0.2</v>
      </c>
      <c r="F46" s="51">
        <v>-0.2</v>
      </c>
      <c r="G46" s="51">
        <v>-0.1</v>
      </c>
      <c r="H46" s="51">
        <v>-0.1</v>
      </c>
      <c r="I46" s="51">
        <v>-0.1</v>
      </c>
      <c r="J46" s="51">
        <v>-0.1</v>
      </c>
    </row>
    <row r="47" spans="1:10" ht="15">
      <c r="A47" s="39" t="s">
        <v>77</v>
      </c>
      <c r="E47" s="42">
        <v>3.8</v>
      </c>
      <c r="F47" s="43">
        <v>1.5</v>
      </c>
      <c r="G47" s="43">
        <v>1.8</v>
      </c>
      <c r="H47" s="43">
        <v>2.5</v>
      </c>
      <c r="I47" s="43">
        <v>2.5</v>
      </c>
      <c r="J47" s="43">
        <v>2.5</v>
      </c>
    </row>
    <row r="48" spans="1:10" ht="12.75">
      <c r="A48" s="39"/>
      <c r="E48" s="49">
        <f aca="true" t="shared" si="5" ref="E48:J48">SUM(E45:E47)</f>
        <v>76.39999999999999</v>
      </c>
      <c r="F48" s="49">
        <f t="shared" si="5"/>
        <v>1.3</v>
      </c>
      <c r="G48" s="49">
        <f t="shared" si="5"/>
        <v>1.7</v>
      </c>
      <c r="H48" s="49">
        <f t="shared" si="5"/>
        <v>2.4</v>
      </c>
      <c r="I48" s="49">
        <f t="shared" si="5"/>
        <v>2.4</v>
      </c>
      <c r="J48" s="49">
        <f t="shared" si="5"/>
        <v>2.4</v>
      </c>
    </row>
    <row r="49" ht="12.75">
      <c r="A4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3">
      <selection activeCell="D34" sqref="D34"/>
    </sheetView>
  </sheetViews>
  <sheetFormatPr defaultColWidth="9.140625" defaultRowHeight="12.75"/>
  <cols>
    <col min="8" max="8" width="18.140625" style="0" customWidth="1"/>
  </cols>
  <sheetData>
    <row r="1" spans="1:9" ht="12.75">
      <c r="A1" s="58" t="s">
        <v>55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/>
      <c r="B2" s="59" t="s">
        <v>81</v>
      </c>
      <c r="C2" s="59"/>
      <c r="D2" s="59"/>
      <c r="E2" s="59"/>
      <c r="F2" s="59"/>
      <c r="G2" s="59"/>
      <c r="H2" s="59"/>
      <c r="I2" s="59"/>
    </row>
    <row r="3" spans="1:9" s="57" customFormat="1" ht="13.5" thickBot="1">
      <c r="A3" s="17"/>
      <c r="B3" s="17"/>
      <c r="C3" s="17"/>
      <c r="D3" s="17"/>
      <c r="E3" s="17"/>
      <c r="F3" s="17"/>
      <c r="G3" s="17"/>
      <c r="H3" s="17"/>
      <c r="I3" s="17"/>
    </row>
    <row r="5" spans="1:9" s="57" customFormat="1" ht="13.5" thickBot="1">
      <c r="A5" s="52" t="s">
        <v>82</v>
      </c>
      <c r="B5" s="17"/>
      <c r="C5" s="17"/>
      <c r="D5" s="17"/>
      <c r="E5" s="17"/>
      <c r="F5" s="17"/>
      <c r="G5" s="17"/>
      <c r="H5" s="17"/>
      <c r="I5" s="17"/>
    </row>
    <row r="7" spans="1:8" ht="12.75">
      <c r="A7" t="s">
        <v>83</v>
      </c>
      <c r="H7" s="21">
        <v>142.8</v>
      </c>
    </row>
    <row r="8" spans="1:8" ht="12.75">
      <c r="A8" t="s">
        <v>84</v>
      </c>
      <c r="H8">
        <v>19.6</v>
      </c>
    </row>
    <row r="9" spans="1:8" ht="12.75">
      <c r="A9" t="s">
        <v>85</v>
      </c>
      <c r="H9" s="20">
        <v>6</v>
      </c>
    </row>
    <row r="10" spans="1:8" ht="13.5" thickBot="1">
      <c r="A10" t="s">
        <v>86</v>
      </c>
      <c r="H10" s="17">
        <v>3.6</v>
      </c>
    </row>
    <row r="11" spans="1:8" ht="12.75">
      <c r="A11" s="53" t="s">
        <v>87</v>
      </c>
      <c r="H11" s="41">
        <f>H7+H8+H9+H10</f>
        <v>172</v>
      </c>
    </row>
    <row r="13" spans="1:8" ht="12.75">
      <c r="A13" t="s">
        <v>88</v>
      </c>
      <c r="H13">
        <v>67.3</v>
      </c>
    </row>
    <row r="14" spans="1:8" ht="13.5" thickBot="1">
      <c r="A14" t="s">
        <v>89</v>
      </c>
      <c r="H14" s="17">
        <v>4.2</v>
      </c>
    </row>
    <row r="15" spans="1:8" ht="13.5" thickBot="1">
      <c r="A15" s="53" t="s">
        <v>15</v>
      </c>
      <c r="H15" s="54">
        <f>SUM(H11:H14)</f>
        <v>243.5</v>
      </c>
    </row>
    <row r="16" ht="13.5" thickTop="1"/>
    <row r="18" spans="1:8" ht="12.75">
      <c r="A18" t="s">
        <v>90</v>
      </c>
      <c r="H18" s="21">
        <v>23.4</v>
      </c>
    </row>
    <row r="19" spans="1:8" ht="12.75">
      <c r="A19" t="s">
        <v>91</v>
      </c>
      <c r="H19" s="20">
        <v>75</v>
      </c>
    </row>
    <row r="20" spans="1:8" ht="13.5" thickBot="1">
      <c r="A20" t="s">
        <v>92</v>
      </c>
      <c r="H20" s="17">
        <v>6.1</v>
      </c>
    </row>
    <row r="21" spans="1:8" ht="12.75">
      <c r="A21" s="53" t="s">
        <v>93</v>
      </c>
      <c r="H21">
        <f>SUM(H18:H20)</f>
        <v>104.5</v>
      </c>
    </row>
    <row r="23" spans="1:8" ht="15">
      <c r="A23" t="s">
        <v>94</v>
      </c>
      <c r="H23">
        <v>0.3</v>
      </c>
    </row>
    <row r="24" spans="1:8" ht="15">
      <c r="A24" t="s">
        <v>95</v>
      </c>
      <c r="H24">
        <v>0.01</v>
      </c>
    </row>
    <row r="25" spans="1:8" ht="12.75">
      <c r="A25" t="s">
        <v>96</v>
      </c>
      <c r="H25">
        <v>190.5</v>
      </c>
    </row>
    <row r="26" spans="1:8" ht="13.5" thickBot="1">
      <c r="A26" t="s">
        <v>97</v>
      </c>
      <c r="H26" s="55">
        <v>-51.8</v>
      </c>
    </row>
    <row r="27" spans="1:8" ht="12.75">
      <c r="A27" t="s">
        <v>98</v>
      </c>
      <c r="H27" s="20">
        <f>SUM(H23:H26)</f>
        <v>139.01</v>
      </c>
    </row>
    <row r="28" spans="1:8" ht="13.5" thickBot="1">
      <c r="A28" s="53" t="s">
        <v>99</v>
      </c>
      <c r="H28" s="56">
        <f>SUM(H21+H27)</f>
        <v>243.51</v>
      </c>
    </row>
    <row r="29" spans="1:9" ht="14.25" thickBot="1" thickTop="1">
      <c r="A29" s="17"/>
      <c r="B29" s="17"/>
      <c r="C29" s="17"/>
      <c r="D29" s="17"/>
      <c r="E29" s="17"/>
      <c r="F29" s="17"/>
      <c r="G29" s="17"/>
      <c r="H29" s="17"/>
      <c r="I29" s="17"/>
    </row>
    <row r="31" ht="12.75">
      <c r="A31" s="66" t="s">
        <v>124</v>
      </c>
    </row>
    <row r="33" ht="12.75">
      <c r="A33" t="s">
        <v>100</v>
      </c>
    </row>
    <row r="34" ht="12.75">
      <c r="A34" t="s">
        <v>101</v>
      </c>
    </row>
    <row r="35" ht="12.75">
      <c r="A35" t="s">
        <v>102</v>
      </c>
    </row>
    <row r="36" ht="12.75">
      <c r="A36" t="s">
        <v>103</v>
      </c>
    </row>
    <row r="37" ht="12.75">
      <c r="A37" t="s">
        <v>104</v>
      </c>
    </row>
    <row r="38" ht="12.75">
      <c r="A38" t="s">
        <v>105</v>
      </c>
    </row>
    <row r="39" ht="12.75">
      <c r="A39" t="s">
        <v>106</v>
      </c>
    </row>
    <row r="40" ht="12.75">
      <c r="A40" t="s">
        <v>107</v>
      </c>
    </row>
    <row r="41" ht="12.75">
      <c r="A41" t="s">
        <v>108</v>
      </c>
    </row>
    <row r="42" ht="12.75">
      <c r="A42" t="s">
        <v>109</v>
      </c>
    </row>
    <row r="43" ht="12.75">
      <c r="A43" t="s">
        <v>110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29">
      <selection activeCell="H22" sqref="H22:L22"/>
    </sheetView>
  </sheetViews>
  <sheetFormatPr defaultColWidth="9.140625" defaultRowHeight="12.75"/>
  <sheetData>
    <row r="1" spans="1:12" ht="15.75" thickBot="1">
      <c r="A1" s="62" t="s">
        <v>111</v>
      </c>
      <c r="B1" s="62"/>
      <c r="C1" s="62"/>
      <c r="D1" s="62"/>
      <c r="E1" s="62"/>
      <c r="F1" s="62"/>
      <c r="G1" s="62"/>
      <c r="H1" s="62"/>
      <c r="I1" s="63"/>
      <c r="J1" s="17"/>
      <c r="K1" s="17"/>
      <c r="L1" s="17"/>
    </row>
    <row r="3" spans="1:12" ht="13.5" thickBot="1">
      <c r="A3" s="17"/>
      <c r="B3" s="17"/>
      <c r="C3" s="17"/>
      <c r="D3" s="17"/>
      <c r="E3" s="17"/>
      <c r="F3" s="52">
        <v>1988</v>
      </c>
      <c r="G3" s="52">
        <v>1989</v>
      </c>
      <c r="H3" s="52">
        <v>1990</v>
      </c>
      <c r="I3" s="52">
        <v>1991</v>
      </c>
      <c r="J3" s="52">
        <v>1992</v>
      </c>
      <c r="K3" s="52">
        <v>1993</v>
      </c>
      <c r="L3" s="64" t="s">
        <v>116</v>
      </c>
    </row>
    <row r="5" ht="13.5">
      <c r="A5" s="60" t="s">
        <v>112</v>
      </c>
    </row>
    <row r="7" spans="1:12" ht="12.75">
      <c r="A7" t="s">
        <v>113</v>
      </c>
      <c r="F7" s="13">
        <v>0</v>
      </c>
      <c r="G7" s="21">
        <f>+F18</f>
        <v>39.699999999999996</v>
      </c>
      <c r="H7" s="21">
        <f>+G18</f>
        <v>35.199999999999996</v>
      </c>
      <c r="I7" s="21">
        <f>+H18</f>
        <v>27.9</v>
      </c>
      <c r="J7" s="21">
        <f>+I18</f>
        <v>19.5</v>
      </c>
      <c r="K7" s="21">
        <f>+J18</f>
        <v>9.799999999999999</v>
      </c>
      <c r="L7" s="21">
        <f>+K18</f>
        <v>0</v>
      </c>
    </row>
    <row r="8" spans="1:12" ht="12.75">
      <c r="A8" t="s">
        <v>114</v>
      </c>
      <c r="F8" s="13">
        <v>43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f>SUM(F8:K8)</f>
        <v>43</v>
      </c>
    </row>
    <row r="9" spans="1:12" ht="15">
      <c r="A9" t="s">
        <v>115</v>
      </c>
      <c r="F9" s="47">
        <v>0.3</v>
      </c>
      <c r="G9" s="47">
        <v>2.4</v>
      </c>
      <c r="H9" s="47">
        <v>2</v>
      </c>
      <c r="I9" s="47">
        <v>1.5</v>
      </c>
      <c r="J9" s="47">
        <v>0.9</v>
      </c>
      <c r="K9" s="47">
        <v>0.3</v>
      </c>
      <c r="L9" s="13">
        <f>SUM(F9:K9)</f>
        <v>7.3999999999999995</v>
      </c>
    </row>
    <row r="10" spans="1:12" ht="12.75">
      <c r="A10" s="39" t="s">
        <v>116</v>
      </c>
      <c r="F10" s="13">
        <f aca="true" t="shared" si="0" ref="F10:K10">F7+F8+F9</f>
        <v>43.3</v>
      </c>
      <c r="G10" s="13">
        <f t="shared" si="0"/>
        <v>42.099999999999994</v>
      </c>
      <c r="H10" s="13">
        <f t="shared" si="0"/>
        <v>37.199999999999996</v>
      </c>
      <c r="I10" s="13">
        <f t="shared" si="0"/>
        <v>29.4</v>
      </c>
      <c r="J10" s="13">
        <f t="shared" si="0"/>
        <v>20.4</v>
      </c>
      <c r="K10" s="13">
        <f t="shared" si="0"/>
        <v>10.1</v>
      </c>
      <c r="L10" s="13">
        <f>L8+L9</f>
        <v>50.4</v>
      </c>
    </row>
    <row r="11" spans="1:12" ht="12.75">
      <c r="A11" s="39"/>
      <c r="F11" s="13"/>
      <c r="G11" s="13"/>
      <c r="H11" s="13"/>
      <c r="I11" s="13"/>
      <c r="J11" s="13"/>
      <c r="K11" s="13"/>
      <c r="L11" s="13"/>
    </row>
    <row r="12" spans="1:12" ht="15">
      <c r="A12" t="s">
        <v>117</v>
      </c>
      <c r="F12" s="13"/>
      <c r="G12" s="13"/>
      <c r="H12" s="13"/>
      <c r="I12" s="13"/>
      <c r="J12" s="13"/>
      <c r="K12" s="13"/>
      <c r="L12" s="13"/>
    </row>
    <row r="13" spans="1:12" ht="12.75">
      <c r="A13" s="39" t="s">
        <v>118</v>
      </c>
      <c r="F13" s="13">
        <v>1.8</v>
      </c>
      <c r="G13" s="13">
        <v>2.7</v>
      </c>
      <c r="H13" s="13">
        <v>4.5</v>
      </c>
      <c r="I13" s="13">
        <v>5.1</v>
      </c>
      <c r="J13" s="13">
        <v>5.8</v>
      </c>
      <c r="K13" s="13">
        <v>5.2</v>
      </c>
      <c r="L13" s="13">
        <v>25.1</v>
      </c>
    </row>
    <row r="14" spans="1:12" ht="12.75">
      <c r="A14" s="39" t="s">
        <v>119</v>
      </c>
      <c r="F14" s="13">
        <v>1.7</v>
      </c>
      <c r="G14" s="13">
        <v>3.7</v>
      </c>
      <c r="H14" s="13">
        <v>4.2</v>
      </c>
      <c r="I14" s="13">
        <v>4.2</v>
      </c>
      <c r="J14" s="13">
        <v>4.2</v>
      </c>
      <c r="K14" s="13">
        <v>4.3</v>
      </c>
      <c r="L14" s="13">
        <v>22.3</v>
      </c>
    </row>
    <row r="15" spans="1:12" ht="12.75">
      <c r="A15" s="39" t="s">
        <v>120</v>
      </c>
      <c r="F15" s="47">
        <v>0.1</v>
      </c>
      <c r="G15" s="47">
        <v>0.5</v>
      </c>
      <c r="H15" s="47">
        <v>0.6</v>
      </c>
      <c r="I15" s="47">
        <v>0.6</v>
      </c>
      <c r="J15" s="47">
        <v>0.6</v>
      </c>
      <c r="K15" s="47">
        <v>0.6</v>
      </c>
      <c r="L15" s="47">
        <v>3</v>
      </c>
    </row>
    <row r="16" spans="1:12" ht="12.75">
      <c r="A16" s="39" t="s">
        <v>116</v>
      </c>
      <c r="F16" s="13">
        <f>SUM(F13:F15)</f>
        <v>3.6</v>
      </c>
      <c r="G16" s="13">
        <f aca="true" t="shared" si="1" ref="G16:L16">SUM(G13:G15)</f>
        <v>6.9</v>
      </c>
      <c r="H16" s="13">
        <f t="shared" si="1"/>
        <v>9.299999999999999</v>
      </c>
      <c r="I16" s="13">
        <f t="shared" si="1"/>
        <v>9.9</v>
      </c>
      <c r="J16" s="13">
        <f t="shared" si="1"/>
        <v>10.6</v>
      </c>
      <c r="K16" s="13">
        <f t="shared" si="1"/>
        <v>10.1</v>
      </c>
      <c r="L16" s="13">
        <f t="shared" si="1"/>
        <v>50.400000000000006</v>
      </c>
    </row>
    <row r="17" spans="6:12" ht="12.75">
      <c r="F17" s="13"/>
      <c r="G17" s="13"/>
      <c r="H17" s="13"/>
      <c r="I17" s="13"/>
      <c r="J17" s="13"/>
      <c r="K17" s="13"/>
      <c r="L17" s="13"/>
    </row>
    <row r="18" spans="1:12" ht="15">
      <c r="A18" s="6" t="s">
        <v>121</v>
      </c>
      <c r="F18" s="21">
        <f>SUM(F10-F16)</f>
        <v>39.699999999999996</v>
      </c>
      <c r="G18" s="21">
        <f aca="true" t="shared" si="2" ref="G18:L18">SUM(G10-G16)</f>
        <v>35.199999999999996</v>
      </c>
      <c r="H18" s="21">
        <f t="shared" si="2"/>
        <v>27.9</v>
      </c>
      <c r="I18" s="21">
        <f t="shared" si="2"/>
        <v>19.5</v>
      </c>
      <c r="J18" s="21">
        <f t="shared" si="2"/>
        <v>9.799999999999999</v>
      </c>
      <c r="K18" s="13">
        <f t="shared" si="2"/>
        <v>0</v>
      </c>
      <c r="L18" s="13">
        <f t="shared" si="2"/>
        <v>-7.105427357601002E-15</v>
      </c>
    </row>
    <row r="20" spans="1:9" ht="13.5">
      <c r="A20" s="60" t="s">
        <v>122</v>
      </c>
      <c r="B20" s="60"/>
      <c r="C20" s="60"/>
      <c r="D20" s="60"/>
      <c r="E20" s="60"/>
      <c r="F20" s="60"/>
      <c r="G20" s="60"/>
      <c r="H20" s="61"/>
      <c r="I20" s="61"/>
    </row>
    <row r="22" spans="1:12" ht="12.75">
      <c r="A22" t="s">
        <v>113</v>
      </c>
      <c r="F22" s="13">
        <v>0</v>
      </c>
      <c r="G22" s="21">
        <f>+F33</f>
        <v>24.5</v>
      </c>
      <c r="H22" s="21">
        <f>+G33</f>
        <v>19.2</v>
      </c>
      <c r="I22" s="21">
        <f>+H33</f>
        <v>12.7</v>
      </c>
      <c r="J22" s="21">
        <f>+I33</f>
        <v>6.8999999999999995</v>
      </c>
      <c r="K22" s="21">
        <f>+J33</f>
        <v>3.3</v>
      </c>
      <c r="L22" s="21">
        <f>+K33</f>
        <v>-4.440892098500626E-16</v>
      </c>
    </row>
    <row r="23" spans="1:12" ht="12.75">
      <c r="A23" t="s">
        <v>114</v>
      </c>
      <c r="F23" s="21">
        <v>28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21">
        <v>28</v>
      </c>
    </row>
    <row r="24" spans="1:12" ht="15">
      <c r="A24" t="s">
        <v>115</v>
      </c>
      <c r="F24" s="47">
        <v>0.1</v>
      </c>
      <c r="G24" s="47">
        <v>1.4</v>
      </c>
      <c r="H24" s="47">
        <v>1</v>
      </c>
      <c r="I24" s="47">
        <v>0.6</v>
      </c>
      <c r="J24" s="47">
        <v>0.2</v>
      </c>
      <c r="K24" s="47">
        <v>0.1</v>
      </c>
      <c r="L24" s="47">
        <v>3.4</v>
      </c>
    </row>
    <row r="25" spans="1:12" ht="12.75">
      <c r="A25" s="39" t="s">
        <v>116</v>
      </c>
      <c r="F25" s="13">
        <f>SUM(F22:F24)</f>
        <v>28.1</v>
      </c>
      <c r="G25" s="13">
        <f aca="true" t="shared" si="3" ref="G25:L25">SUM(G22:G24)</f>
        <v>25.9</v>
      </c>
      <c r="H25" s="13">
        <f t="shared" si="3"/>
        <v>20.2</v>
      </c>
      <c r="I25" s="13">
        <f t="shared" si="3"/>
        <v>13.299999999999999</v>
      </c>
      <c r="J25" s="13">
        <f t="shared" si="3"/>
        <v>7.1</v>
      </c>
      <c r="K25" s="13">
        <f t="shared" si="3"/>
        <v>3.4</v>
      </c>
      <c r="L25" s="13">
        <f t="shared" si="3"/>
        <v>31.4</v>
      </c>
    </row>
    <row r="26" ht="12.75">
      <c r="A26" s="39"/>
    </row>
    <row r="27" ht="15">
      <c r="A27" t="s">
        <v>123</v>
      </c>
    </row>
    <row r="28" spans="1:12" ht="12.75">
      <c r="A28" t="s">
        <v>118</v>
      </c>
      <c r="F28">
        <v>1.8</v>
      </c>
      <c r="G28">
        <v>2.5</v>
      </c>
      <c r="H28" s="41">
        <v>3</v>
      </c>
      <c r="I28" s="41">
        <v>2.5</v>
      </c>
      <c r="J28" s="41">
        <v>0.9</v>
      </c>
      <c r="K28" s="41">
        <v>0.6</v>
      </c>
      <c r="L28" s="41">
        <v>11.3</v>
      </c>
    </row>
    <row r="29" spans="1:12" ht="12.75">
      <c r="A29" t="s">
        <v>119</v>
      </c>
      <c r="F29">
        <v>1.7</v>
      </c>
      <c r="G29">
        <v>3.7</v>
      </c>
      <c r="H29" s="41">
        <v>3.9</v>
      </c>
      <c r="I29" s="41">
        <v>3.3</v>
      </c>
      <c r="J29" s="41">
        <v>2.3</v>
      </c>
      <c r="K29" s="41">
        <v>2.2</v>
      </c>
      <c r="L29" s="41">
        <v>17.1</v>
      </c>
    </row>
    <row r="30" spans="1:12" ht="12.75">
      <c r="A30" t="s">
        <v>120</v>
      </c>
      <c r="F30" s="43">
        <v>0.1</v>
      </c>
      <c r="G30" s="43">
        <v>0.5</v>
      </c>
      <c r="H30" s="42">
        <v>0.6</v>
      </c>
      <c r="I30" s="42">
        <v>0.6</v>
      </c>
      <c r="J30" s="42">
        <v>0.6</v>
      </c>
      <c r="K30" s="42">
        <v>0.6</v>
      </c>
      <c r="L30" s="42">
        <v>3</v>
      </c>
    </row>
    <row r="31" spans="1:12" ht="13.5" thickBot="1">
      <c r="A31" s="39" t="s">
        <v>116</v>
      </c>
      <c r="F31" s="65">
        <f>SUM(F28:F30)</f>
        <v>3.6</v>
      </c>
      <c r="G31" s="65">
        <f aca="true" t="shared" si="4" ref="G31:L31">SUM(G28:G30)</f>
        <v>6.7</v>
      </c>
      <c r="H31" s="65">
        <f t="shared" si="4"/>
        <v>7.5</v>
      </c>
      <c r="I31" s="65">
        <f t="shared" si="4"/>
        <v>6.3999999999999995</v>
      </c>
      <c r="J31" s="65">
        <f t="shared" si="4"/>
        <v>3.8</v>
      </c>
      <c r="K31" s="65">
        <f t="shared" si="4"/>
        <v>3.4000000000000004</v>
      </c>
      <c r="L31" s="65">
        <f t="shared" si="4"/>
        <v>31.400000000000002</v>
      </c>
    </row>
    <row r="32" ht="13.5" thickTop="1"/>
    <row r="33" spans="1:12" ht="15">
      <c r="A33" t="s">
        <v>121</v>
      </c>
      <c r="F33" s="13">
        <f>SUM(F25-F31)</f>
        <v>24.5</v>
      </c>
      <c r="G33" s="13">
        <f aca="true" t="shared" si="5" ref="G33:L33">SUM(G25-G31)</f>
        <v>19.2</v>
      </c>
      <c r="H33" s="13">
        <f t="shared" si="5"/>
        <v>12.7</v>
      </c>
      <c r="I33" s="13">
        <f t="shared" si="5"/>
        <v>6.8999999999999995</v>
      </c>
      <c r="J33" s="13">
        <f t="shared" si="5"/>
        <v>3.3</v>
      </c>
      <c r="K33" s="13">
        <f t="shared" si="5"/>
        <v>-4.440892098500626E-16</v>
      </c>
      <c r="L33" s="13">
        <f t="shared" si="5"/>
        <v>-3.552713678800501E-15</v>
      </c>
    </row>
    <row r="34" spans="1:12" ht="13.5" thickBo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6" ht="12.75">
      <c r="A36" s="66" t="s">
        <v>133</v>
      </c>
    </row>
    <row r="38" ht="12.75">
      <c r="A38" t="s">
        <v>125</v>
      </c>
    </row>
    <row r="39" ht="12.75">
      <c r="A39" t="s">
        <v>126</v>
      </c>
    </row>
    <row r="40" ht="12.75">
      <c r="A40" t="s">
        <v>127</v>
      </c>
    </row>
    <row r="41" ht="12.75">
      <c r="A41" t="s">
        <v>128</v>
      </c>
    </row>
    <row r="42" ht="12.75">
      <c r="A42" t="s">
        <v>129</v>
      </c>
    </row>
    <row r="43" ht="12.75">
      <c r="A43" t="s">
        <v>130</v>
      </c>
    </row>
    <row r="44" ht="12.75">
      <c r="A44" t="s">
        <v>131</v>
      </c>
    </row>
    <row r="45" ht="12.75">
      <c r="A45" t="s">
        <v>132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KOH-PC11</dc:creator>
  <cp:keywords/>
  <dc:description/>
  <cp:lastModifiedBy>Mark Weinstein</cp:lastModifiedBy>
  <cp:lastPrinted>2000-02-11T08:17:10Z</cp:lastPrinted>
  <dcterms:created xsi:type="dcterms:W3CDTF">2000-02-11T00:57:54Z</dcterms:created>
  <dcterms:modified xsi:type="dcterms:W3CDTF">2000-02-23T21:25:55Z</dcterms:modified>
  <cp:category/>
  <cp:version/>
  <cp:contentType/>
  <cp:contentStatus/>
</cp:coreProperties>
</file>