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8832" activeTab="3"/>
  </bookViews>
  <sheets>
    <sheet name="Table A-2" sheetId="1" r:id="rId1"/>
    <sheet name="Table A-4" sheetId="2" r:id="rId2"/>
    <sheet name="Table A-5" sheetId="3" r:id="rId3"/>
    <sheet name="Table A-5 continued" sheetId="4" r:id="rId4"/>
    <sheet name="Table A-7" sheetId="5" r:id="rId5"/>
    <sheet name="Table A-7 (continued)" sheetId="6" r:id="rId6"/>
  </sheets>
  <definedNames/>
  <calcPr fullCalcOnLoad="1"/>
</workbook>
</file>

<file path=xl/sharedStrings.xml><?xml version="1.0" encoding="utf-8"?>
<sst xmlns="http://schemas.openxmlformats.org/spreadsheetml/2006/main" count="97" uniqueCount="92">
  <si>
    <t>Sales</t>
  </si>
  <si>
    <t>Net Income</t>
  </si>
  <si>
    <t>Operating margin</t>
  </si>
  <si>
    <t>Market capitalization (at fiscal year end)</t>
  </si>
  <si>
    <r>
      <t>Table A-2</t>
    </r>
    <r>
      <rPr>
        <sz val="12"/>
        <rFont val="Arial"/>
        <family val="2"/>
      </rPr>
      <t xml:space="preserve">  Financial Summary of Syntex Corporation   ($ millions)</t>
    </r>
  </si>
  <si>
    <t>Fiscal Year Ending</t>
  </si>
  <si>
    <t>Name</t>
  </si>
  <si>
    <t>Shares Benifically Owned</t>
  </si>
  <si>
    <t>Number</t>
  </si>
  <si>
    <t>Percent</t>
  </si>
  <si>
    <t>Merck &amp; Co., Inc.</t>
  </si>
  <si>
    <t>Arrow Partners (Rothschild, Inc.)</t>
  </si>
  <si>
    <t>Greylock Partnerships</t>
  </si>
  <si>
    <t>Technology Venture Investors</t>
  </si>
  <si>
    <t>Mayfield Funds</t>
  </si>
  <si>
    <t>Malcolm L. Gefter</t>
  </si>
  <si>
    <t>Other officers and directors</t>
  </si>
  <si>
    <t>Other venture funds, consultants and employees</t>
  </si>
  <si>
    <r>
      <t>Table A-4</t>
    </r>
    <r>
      <rPr>
        <sz val="11"/>
        <rFont val="Arial"/>
        <family val="2"/>
      </rPr>
      <t xml:space="preserve">   5% Shareholders of ImmuLogic Pharmaceutical Corporation</t>
    </r>
  </si>
  <si>
    <t>Institutional Venture Partners</t>
  </si>
  <si>
    <t>Sponsored research revenues</t>
  </si>
  <si>
    <t>Operating expenses:</t>
  </si>
  <si>
    <t>Research and development</t>
  </si>
  <si>
    <t>General and administrative</t>
  </si>
  <si>
    <t>Total Expenses:</t>
  </si>
  <si>
    <t>Operating loss</t>
  </si>
  <si>
    <t>Interest income, net</t>
  </si>
  <si>
    <t>Net loss</t>
  </si>
  <si>
    <r>
      <t>Table A-5</t>
    </r>
    <r>
      <rPr>
        <sz val="11"/>
        <rFont val="Arial"/>
        <family val="2"/>
      </rPr>
      <t xml:space="preserve">   Financial Statements of ImmuLogic Pharmaceutical Corporation: Balance Sheets, 1988 to 1990 ($  000s)</t>
    </r>
  </si>
  <si>
    <t>ASSETS</t>
  </si>
  <si>
    <t>Current Assets:</t>
  </si>
  <si>
    <t>Prepaid expenses and other current assets</t>
  </si>
  <si>
    <t>Interest receivable</t>
  </si>
  <si>
    <t>Total current assets</t>
  </si>
  <si>
    <t>Property and equipment, net</t>
  </si>
  <si>
    <t>Other assets</t>
  </si>
  <si>
    <t>Total assets</t>
  </si>
  <si>
    <t>LIABILITIES</t>
  </si>
  <si>
    <t>Current Liabilities:</t>
  </si>
  <si>
    <t>Accounts payable</t>
  </si>
  <si>
    <t>Accrued expenses</t>
  </si>
  <si>
    <t>Note payable</t>
  </si>
  <si>
    <t>Current portion of capital leases</t>
  </si>
  <si>
    <t>Total current liabilities</t>
  </si>
  <si>
    <t>Other noncurrent liabilities</t>
  </si>
  <si>
    <t>Capital lease obligation</t>
  </si>
  <si>
    <t>Total liabilities</t>
  </si>
  <si>
    <t>STOCKHOLDERS' EQUITY</t>
  </si>
  <si>
    <t>Convertible preferred stock:</t>
  </si>
  <si>
    <t>Series A, $.01 par value; 1, 675, 000 shares authorized; 1,675,000 shares issued and outstanding at December 31, 1989 and 1990</t>
  </si>
  <si>
    <t>Series B, $.01 par value; 2,129,167 shares authorized; 2,129,167 shares issued and outstanding at December 31, 1989 and 1990</t>
  </si>
  <si>
    <t>Series C, $.01 par value; 1,200,000 shares authorized; 1,200,000 shares issued and outstanding at December 31, 1989 and 1990</t>
  </si>
  <si>
    <t>Common stock , $.01 par value; 8,100,000 shares authorized; 1,523,288 and 1,324,098 shares issued and outstanding at December 31, 1989 and 1990</t>
  </si>
  <si>
    <t>Additional paid-in capital</t>
  </si>
  <si>
    <t>Less note receivable</t>
  </si>
  <si>
    <t>Accumulated deficit</t>
  </si>
  <si>
    <t>Total stockholder's equity</t>
  </si>
  <si>
    <t>Total liabilities and stockholders' equity</t>
  </si>
  <si>
    <t>Cash and cash equivalents</t>
  </si>
  <si>
    <r>
      <t>Table A-5 (continued)</t>
    </r>
    <r>
      <rPr>
        <sz val="10"/>
        <rFont val="Arial"/>
        <family val="0"/>
      </rPr>
      <t xml:space="preserve">   Consolidated Balance Sheets, December 31, 1989 and 1990 ($000s)</t>
    </r>
  </si>
  <si>
    <t>1994E</t>
  </si>
  <si>
    <t>1995E</t>
  </si>
  <si>
    <t>1996E</t>
  </si>
  <si>
    <t>1997E</t>
  </si>
  <si>
    <t>1998E</t>
  </si>
  <si>
    <r>
      <t>Table A-7</t>
    </r>
    <r>
      <rPr>
        <sz val="10"/>
        <rFont val="Arial"/>
        <family val="0"/>
      </rPr>
      <t xml:space="preserve">   Sales Projections for ImmuLogic Pharmaceutical Corporation, March 1991 ($ millions)</t>
    </r>
  </si>
  <si>
    <t>AllerVax sales</t>
  </si>
  <si>
    <t>Cat</t>
  </si>
  <si>
    <t>Ragweed</t>
  </si>
  <si>
    <t>Mite</t>
  </si>
  <si>
    <t>Grasses</t>
  </si>
  <si>
    <t>AllerVax royalties</t>
  </si>
  <si>
    <t>Allergic rhinitis</t>
  </si>
  <si>
    <t>Asthma</t>
  </si>
  <si>
    <t>Total</t>
  </si>
  <si>
    <t>Table A-7 (continued)     Sales Projections for ImmuLogic Pharmaceutical Corporation, March 1991 ($ millions)</t>
  </si>
  <si>
    <t>1991E</t>
  </si>
  <si>
    <t>1992E</t>
  </si>
  <si>
    <t>1993E</t>
  </si>
  <si>
    <t>Revenues:</t>
  </si>
  <si>
    <t>Product sales &amp; royalties</t>
  </si>
  <si>
    <t>Contract revenue</t>
  </si>
  <si>
    <t>Net interest &amp; other</t>
  </si>
  <si>
    <t>Total Revenue</t>
  </si>
  <si>
    <t>Expenses:</t>
  </si>
  <si>
    <t>Cost of goods sold</t>
  </si>
  <si>
    <t>Research &amp; development</t>
  </si>
  <si>
    <t>Selling, general &amp; administrative</t>
  </si>
  <si>
    <t>Total Expenses</t>
  </si>
  <si>
    <t>Income before tax</t>
  </si>
  <si>
    <t>Taxes</t>
  </si>
  <si>
    <t>Net income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</si>
</sst>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,##0"/>
    <numFmt numFmtId="168" formatCode="0.00_);[Red]\(0.00\)"/>
    <numFmt numFmtId="169" formatCode="0_);[Red]\(0\)"/>
    <numFmt numFmtId="170" formatCode="0.000_);[Red]\(0.000\)"/>
    <numFmt numFmtId="171" formatCode="0.0_);[Red]\(0.0\)"/>
    <numFmt numFmtId="172" formatCode="0.0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4" fontId="1" fillId="0" borderId="1" xfId="0" applyNumberFormat="1" applyFont="1" applyBorder="1" applyAlignment="1">
      <alignment/>
    </xf>
    <xf numFmtId="9" fontId="2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/>
    </xf>
    <xf numFmtId="165" fontId="4" fillId="0" borderId="0" xfId="15" applyNumberFormat="1" applyFont="1" applyAlignment="1">
      <alignment/>
    </xf>
    <xf numFmtId="166" fontId="4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6" fontId="4" fillId="0" borderId="0" xfId="0" applyNumberFormat="1" applyFont="1" applyAlignment="1">
      <alignment/>
    </xf>
    <xf numFmtId="6" fontId="4" fillId="0" borderId="1" xfId="0" applyNumberFormat="1" applyFont="1" applyBorder="1" applyAlignment="1">
      <alignment/>
    </xf>
    <xf numFmtId="6" fontId="4" fillId="0" borderId="3" xfId="0" applyNumberFormat="1" applyFont="1" applyBorder="1" applyAlignment="1">
      <alignment/>
    </xf>
    <xf numFmtId="6" fontId="3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4"/>
    </xf>
    <xf numFmtId="0" fontId="0" fillId="0" borderId="0" xfId="0" applyAlignment="1">
      <alignment horizontal="left" wrapText="1" indent="2"/>
    </xf>
    <xf numFmtId="0" fontId="7" fillId="0" borderId="1" xfId="0" applyFont="1" applyBorder="1" applyAlignment="1">
      <alignment/>
    </xf>
    <xf numFmtId="167" fontId="0" fillId="0" borderId="0" xfId="0" applyNumberFormat="1" applyAlignment="1">
      <alignment/>
    </xf>
    <xf numFmtId="167" fontId="7" fillId="0" borderId="0" xfId="0" applyNumberFormat="1" applyFont="1" applyAlignment="1">
      <alignment/>
    </xf>
    <xf numFmtId="167" fontId="0" fillId="0" borderId="3" xfId="0" applyNumberFormat="1" applyBorder="1" applyAlignment="1">
      <alignment/>
    </xf>
    <xf numFmtId="165" fontId="0" fillId="0" borderId="0" xfId="15" applyNumberFormat="1" applyAlignment="1">
      <alignment/>
    </xf>
    <xf numFmtId="3" fontId="0" fillId="0" borderId="0" xfId="0" applyNumberFormat="1" applyAlignment="1">
      <alignment/>
    </xf>
    <xf numFmtId="169" fontId="0" fillId="0" borderId="0" xfId="0" applyNumberFormat="1" applyAlignment="1">
      <alignment wrapText="1"/>
    </xf>
    <xf numFmtId="165" fontId="0" fillId="0" borderId="0" xfId="15" applyNumberFormat="1" applyAlignment="1">
      <alignment wrapText="1"/>
    </xf>
    <xf numFmtId="165" fontId="8" fillId="0" borderId="0" xfId="15" applyNumberFormat="1" applyFont="1" applyAlignment="1">
      <alignment wrapText="1"/>
    </xf>
    <xf numFmtId="3" fontId="7" fillId="0" borderId="0" xfId="0" applyNumberFormat="1" applyFont="1" applyAlignment="1">
      <alignment/>
    </xf>
    <xf numFmtId="165" fontId="7" fillId="0" borderId="0" xfId="15" applyNumberFormat="1" applyFont="1" applyAlignment="1">
      <alignment/>
    </xf>
    <xf numFmtId="0" fontId="7" fillId="0" borderId="2" xfId="0" applyFont="1" applyBorder="1" applyAlignment="1">
      <alignment/>
    </xf>
    <xf numFmtId="14" fontId="7" fillId="0" borderId="2" xfId="0" applyNumberFormat="1" applyFont="1" applyBorder="1" applyAlignment="1">
      <alignment/>
    </xf>
    <xf numFmtId="2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168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1">
      <selection activeCell="B3" sqref="B3:I3"/>
    </sheetView>
  </sheetViews>
  <sheetFormatPr defaultColWidth="9.140625" defaultRowHeight="12.75"/>
  <cols>
    <col min="1" max="1" width="40.421875" style="3" customWidth="1"/>
    <col min="2" max="9" width="12.140625" style="3" customWidth="1"/>
    <col min="10" max="16384" width="9.140625" style="3" customWidth="1"/>
  </cols>
  <sheetData>
    <row r="1" spans="1:16" ht="26.25" customHeight="1" thickBot="1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6.25" customHeight="1">
      <c r="A2" s="4"/>
      <c r="B2" s="5"/>
      <c r="C2" s="5"/>
      <c r="D2" s="5"/>
      <c r="E2" s="4" t="s">
        <v>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5.75" thickBot="1">
      <c r="A3" s="2"/>
      <c r="B3" s="6">
        <v>22128</v>
      </c>
      <c r="C3" s="6">
        <v>23954</v>
      </c>
      <c r="D3" s="6">
        <v>25780</v>
      </c>
      <c r="E3" s="6">
        <v>27606</v>
      </c>
      <c r="F3" s="6">
        <v>29433</v>
      </c>
      <c r="G3" s="6">
        <v>31259</v>
      </c>
      <c r="H3" s="6">
        <v>33085</v>
      </c>
      <c r="I3" s="6">
        <v>33312</v>
      </c>
      <c r="J3" s="2"/>
      <c r="K3" s="2"/>
      <c r="L3" s="2"/>
      <c r="M3" s="2"/>
      <c r="N3" s="2"/>
      <c r="O3" s="2"/>
      <c r="P3" s="2"/>
    </row>
    <row r="4" spans="1:8" ht="15">
      <c r="A4" s="3" t="s">
        <v>0</v>
      </c>
      <c r="B4" s="3">
        <v>7</v>
      </c>
      <c r="C4" s="3">
        <v>36</v>
      </c>
      <c r="D4" s="3">
        <v>90</v>
      </c>
      <c r="E4" s="3">
        <v>246</v>
      </c>
      <c r="F4" s="3">
        <v>580</v>
      </c>
      <c r="G4" s="3">
        <v>949</v>
      </c>
      <c r="H4" s="3">
        <v>1521</v>
      </c>
    </row>
    <row r="5" spans="1:8" ht="15">
      <c r="A5" s="3" t="s">
        <v>1</v>
      </c>
      <c r="B5" s="3">
        <v>0.3</v>
      </c>
      <c r="C5" s="3">
        <v>10</v>
      </c>
      <c r="D5" s="3">
        <v>12</v>
      </c>
      <c r="E5" s="3">
        <v>42</v>
      </c>
      <c r="F5" s="3">
        <v>75</v>
      </c>
      <c r="G5" s="3">
        <v>150</v>
      </c>
      <c r="H5" s="3">
        <v>342</v>
      </c>
    </row>
    <row r="6" spans="1:9" ht="15">
      <c r="A6" s="3" t="s">
        <v>2</v>
      </c>
      <c r="B6" s="7">
        <v>0.03</v>
      </c>
      <c r="C6" s="7">
        <v>0.26</v>
      </c>
      <c r="D6" s="7">
        <v>0.14</v>
      </c>
      <c r="E6" s="7">
        <v>0.17</v>
      </c>
      <c r="F6" s="7">
        <v>0.19</v>
      </c>
      <c r="G6" s="7">
        <v>0.23</v>
      </c>
      <c r="H6" s="7">
        <v>0.3</v>
      </c>
      <c r="I6" s="7"/>
    </row>
    <row r="7" spans="1:9" ht="15">
      <c r="A7" s="3" t="s">
        <v>3</v>
      </c>
      <c r="B7" s="3">
        <v>43</v>
      </c>
      <c r="C7" s="3">
        <v>408</v>
      </c>
      <c r="D7" s="3">
        <v>256</v>
      </c>
      <c r="E7" s="3">
        <v>681</v>
      </c>
      <c r="F7" s="3">
        <v>716</v>
      </c>
      <c r="G7" s="3">
        <v>1994</v>
      </c>
      <c r="H7" s="3">
        <v>6911</v>
      </c>
      <c r="I7" s="3">
        <v>8513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C13" sqref="C13"/>
    </sheetView>
  </sheetViews>
  <sheetFormatPr defaultColWidth="9.140625" defaultRowHeight="12.75"/>
  <cols>
    <col min="1" max="1" width="47.00390625" style="10" customWidth="1"/>
    <col min="2" max="2" width="15.00390625" style="10" customWidth="1"/>
    <col min="3" max="3" width="14.140625" style="10" customWidth="1"/>
    <col min="4" max="16384" width="9.140625" style="10" customWidth="1"/>
  </cols>
  <sheetData>
    <row r="1" spans="1:13" ht="34.5" customHeight="1" thickBot="1">
      <c r="A1" s="8" t="s">
        <v>18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3" ht="34.5" customHeight="1" thickBot="1">
      <c r="A2" s="11" t="s">
        <v>6</v>
      </c>
      <c r="B2" s="12" t="s">
        <v>7</v>
      </c>
      <c r="C2" s="13"/>
    </row>
    <row r="3" spans="1:10" ht="14.25" thickBot="1">
      <c r="A3" s="9"/>
      <c r="B3" s="14" t="s">
        <v>8</v>
      </c>
      <c r="C3" s="14" t="s">
        <v>9</v>
      </c>
      <c r="D3" s="9"/>
      <c r="E3" s="9"/>
      <c r="F3" s="9"/>
      <c r="G3" s="9"/>
      <c r="H3" s="9"/>
      <c r="I3" s="9"/>
      <c r="J3" s="9"/>
    </row>
    <row r="4" spans="1:3" ht="23.25" customHeight="1">
      <c r="A4" s="10" t="s">
        <v>10</v>
      </c>
      <c r="B4" s="15">
        <v>1150000</v>
      </c>
      <c r="C4" s="16">
        <v>0.179</v>
      </c>
    </row>
    <row r="5" spans="1:3" ht="13.5">
      <c r="A5" s="10" t="s">
        <v>11</v>
      </c>
      <c r="B5" s="15">
        <v>941451</v>
      </c>
      <c r="C5" s="16">
        <v>0.146</v>
      </c>
    </row>
    <row r="6" spans="1:3" ht="13.5">
      <c r="A6" s="10" t="s">
        <v>12</v>
      </c>
      <c r="B6" s="15">
        <v>705732</v>
      </c>
      <c r="C6" s="16">
        <v>0.11</v>
      </c>
    </row>
    <row r="7" spans="1:3" ht="13.5">
      <c r="A7" s="10" t="s">
        <v>13</v>
      </c>
      <c r="B7" s="15">
        <v>628333</v>
      </c>
      <c r="C7" s="16">
        <v>0.098</v>
      </c>
    </row>
    <row r="8" spans="1:3" ht="13.5">
      <c r="A8" s="10" t="s">
        <v>19</v>
      </c>
      <c r="B8" s="15">
        <v>557663</v>
      </c>
      <c r="C8" s="16">
        <v>0.087</v>
      </c>
    </row>
    <row r="9" spans="1:3" ht="13.5">
      <c r="A9" s="10" t="s">
        <v>14</v>
      </c>
      <c r="B9" s="15">
        <v>371437</v>
      </c>
      <c r="C9" s="16">
        <v>0.058</v>
      </c>
    </row>
    <row r="10" spans="1:3" ht="13.5">
      <c r="A10" s="10" t="s">
        <v>15</v>
      </c>
      <c r="B10" s="15">
        <v>500000</v>
      </c>
      <c r="C10" s="16">
        <v>0.078</v>
      </c>
    </row>
    <row r="11" spans="1:3" ht="13.5">
      <c r="A11" s="10" t="s">
        <v>16</v>
      </c>
      <c r="B11" s="15">
        <v>314125</v>
      </c>
      <c r="C11" s="16">
        <v>0.046</v>
      </c>
    </row>
    <row r="12" spans="1:3" ht="13.5">
      <c r="A12" s="10" t="s">
        <v>17</v>
      </c>
      <c r="B12" s="15">
        <v>1267024</v>
      </c>
      <c r="C12" s="16">
        <v>0.198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selection activeCell="B2" sqref="B2:D2"/>
    </sheetView>
  </sheetViews>
  <sheetFormatPr defaultColWidth="9.140625" defaultRowHeight="12.75"/>
  <cols>
    <col min="1" max="1" width="29.7109375" style="10" customWidth="1"/>
    <col min="2" max="16384" width="9.140625" style="10" customWidth="1"/>
  </cols>
  <sheetData>
    <row r="1" spans="1:16" ht="41.25" customHeight="1" thickBot="1">
      <c r="A1" s="8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4.25" thickBot="1">
      <c r="A2" s="17"/>
      <c r="B2" s="13">
        <v>1988</v>
      </c>
      <c r="C2" s="13">
        <v>1989</v>
      </c>
      <c r="D2" s="13">
        <v>1990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4" ht="30.75" customHeight="1">
      <c r="A3" s="10" t="s">
        <v>20</v>
      </c>
      <c r="B3" s="18">
        <v>1426</v>
      </c>
      <c r="C3" s="18">
        <v>3230</v>
      </c>
      <c r="D3" s="18">
        <v>3265</v>
      </c>
    </row>
    <row r="4" spans="1:4" ht="29.25" customHeight="1">
      <c r="A4" s="10" t="s">
        <v>21</v>
      </c>
      <c r="C4" s="18"/>
      <c r="D4" s="18"/>
    </row>
    <row r="5" spans="1:4" ht="13.5">
      <c r="A5" s="10" t="s">
        <v>22</v>
      </c>
      <c r="B5" s="18">
        <v>2721</v>
      </c>
      <c r="C5" s="18">
        <v>5181</v>
      </c>
      <c r="D5" s="18">
        <v>7236</v>
      </c>
    </row>
    <row r="6" spans="1:4" ht="14.25" thickBot="1">
      <c r="A6" s="10" t="s">
        <v>23</v>
      </c>
      <c r="B6" s="19">
        <v>1982</v>
      </c>
      <c r="C6" s="19">
        <v>2227</v>
      </c>
      <c r="D6" s="19">
        <v>3367</v>
      </c>
    </row>
    <row r="7" spans="1:4" ht="20.25" customHeight="1">
      <c r="A7" s="11" t="s">
        <v>24</v>
      </c>
      <c r="B7" s="21">
        <f>SUM(B5:B6)</f>
        <v>4703</v>
      </c>
      <c r="C7" s="21">
        <f>SUM(C5:C6)</f>
        <v>7408</v>
      </c>
      <c r="D7" s="21">
        <f>SUM(D5:D6)</f>
        <v>10603</v>
      </c>
    </row>
    <row r="8" spans="1:4" ht="29.25" customHeight="1">
      <c r="A8" s="10" t="s">
        <v>25</v>
      </c>
      <c r="B8" s="18">
        <f>SUM(B3-B7)</f>
        <v>-3277</v>
      </c>
      <c r="C8" s="18">
        <f>SUM(C3-C7)</f>
        <v>-4178</v>
      </c>
      <c r="D8" s="18">
        <f>SUM(D3-D7)</f>
        <v>-7338</v>
      </c>
    </row>
    <row r="9" spans="1:4" ht="27" customHeight="1">
      <c r="A9" s="10" t="s">
        <v>26</v>
      </c>
      <c r="B9" s="18">
        <v>565</v>
      </c>
      <c r="C9" s="18">
        <v>1034</v>
      </c>
      <c r="D9" s="18">
        <v>1294</v>
      </c>
    </row>
    <row r="10" spans="1:4" ht="14.25" thickBot="1">
      <c r="A10" s="10" t="s">
        <v>27</v>
      </c>
      <c r="B10" s="20">
        <f>SUM(B8:B9)</f>
        <v>-2712</v>
      </c>
      <c r="C10" s="20">
        <f>SUM(C8:C9)</f>
        <v>-3144</v>
      </c>
      <c r="D10" s="20">
        <f>SUM(D8:D9)</f>
        <v>-6044</v>
      </c>
    </row>
    <row r="11" ht="14.25" thickTop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A3" sqref="A3"/>
    </sheetView>
  </sheetViews>
  <sheetFormatPr defaultColWidth="9.140625" defaultRowHeight="12.75"/>
  <cols>
    <col min="1" max="1" width="41.421875" style="0" customWidth="1"/>
    <col min="2" max="2" width="15.7109375" style="0" customWidth="1"/>
    <col min="3" max="3" width="18.57421875" style="0" customWidth="1"/>
  </cols>
  <sheetData>
    <row r="1" s="22" customFormat="1" ht="30" customHeight="1" thickBot="1">
      <c r="A1" s="28" t="s">
        <v>59</v>
      </c>
    </row>
    <row r="2" spans="2:3" s="39" customFormat="1" ht="22.5" customHeight="1" thickBot="1">
      <c r="B2" s="40">
        <v>32873</v>
      </c>
      <c r="C2" s="40">
        <v>33238</v>
      </c>
    </row>
    <row r="3" ht="20.25" customHeight="1">
      <c r="A3" s="23" t="s">
        <v>29</v>
      </c>
    </row>
    <row r="4" ht="12.75">
      <c r="A4" t="s">
        <v>30</v>
      </c>
    </row>
    <row r="5" spans="1:3" ht="12.75">
      <c r="A5" s="25" t="s">
        <v>58</v>
      </c>
      <c r="B5" s="29">
        <v>20084</v>
      </c>
      <c r="C5" s="29">
        <v>14786</v>
      </c>
    </row>
    <row r="6" spans="1:3" ht="12" customHeight="1">
      <c r="A6" s="25" t="s">
        <v>31</v>
      </c>
      <c r="B6">
        <v>199</v>
      </c>
      <c r="C6">
        <v>258</v>
      </c>
    </row>
    <row r="7" spans="1:3" ht="12.75">
      <c r="A7" s="25" t="s">
        <v>32</v>
      </c>
      <c r="B7">
        <v>183</v>
      </c>
      <c r="C7">
        <v>98</v>
      </c>
    </row>
    <row r="8" spans="1:3" ht="12.75">
      <c r="A8" s="26" t="s">
        <v>33</v>
      </c>
      <c r="B8" s="30">
        <f>SUM(B5:B7)</f>
        <v>20466</v>
      </c>
      <c r="C8" s="30">
        <f>SUM(C5:C7)</f>
        <v>15142</v>
      </c>
    </row>
    <row r="9" spans="1:3" ht="12.75">
      <c r="A9" s="25" t="s">
        <v>34</v>
      </c>
      <c r="B9">
        <v>3461</v>
      </c>
      <c r="C9">
        <v>3266</v>
      </c>
    </row>
    <row r="10" spans="1:3" ht="12.75">
      <c r="A10" s="25" t="s">
        <v>35</v>
      </c>
      <c r="B10">
        <v>201</v>
      </c>
      <c r="C10">
        <v>195</v>
      </c>
    </row>
    <row r="11" spans="1:3" ht="13.5" thickBot="1">
      <c r="A11" s="26" t="s">
        <v>36</v>
      </c>
      <c r="B11" s="31">
        <f>SUM(B8:B10)</f>
        <v>24128</v>
      </c>
      <c r="C11" s="31">
        <f>SUM(C8:C10)</f>
        <v>18603</v>
      </c>
    </row>
    <row r="12" ht="32.25" customHeight="1" thickTop="1">
      <c r="A12" s="23" t="s">
        <v>37</v>
      </c>
    </row>
    <row r="13" ht="12.75">
      <c r="A13" t="s">
        <v>38</v>
      </c>
    </row>
    <row r="14" spans="1:3" ht="12.75">
      <c r="A14" s="25" t="s">
        <v>39</v>
      </c>
      <c r="B14" s="29">
        <v>271</v>
      </c>
      <c r="C14" s="29">
        <v>282</v>
      </c>
    </row>
    <row r="15" spans="1:3" ht="12.75">
      <c r="A15" s="25" t="s">
        <v>40</v>
      </c>
      <c r="B15">
        <v>239</v>
      </c>
      <c r="C15">
        <v>363</v>
      </c>
    </row>
    <row r="16" spans="1:3" ht="12.75">
      <c r="A16" s="25" t="s">
        <v>41</v>
      </c>
      <c r="B16">
        <v>150</v>
      </c>
      <c r="C16">
        <v>0</v>
      </c>
    </row>
    <row r="17" spans="1:3" ht="12.75">
      <c r="A17" s="25" t="s">
        <v>42</v>
      </c>
      <c r="B17">
        <v>218</v>
      </c>
      <c r="C17">
        <v>245</v>
      </c>
    </row>
    <row r="18" spans="1:3" ht="12.75">
      <c r="A18" s="26" t="s">
        <v>43</v>
      </c>
      <c r="B18" s="30">
        <f>SUM(B14:B17)</f>
        <v>878</v>
      </c>
      <c r="C18" s="30">
        <f>SUM(C14:C17)</f>
        <v>890</v>
      </c>
    </row>
    <row r="19" spans="1:3" ht="12.75">
      <c r="A19" t="s">
        <v>44</v>
      </c>
      <c r="B19">
        <v>0</v>
      </c>
      <c r="C19">
        <v>750</v>
      </c>
    </row>
    <row r="20" spans="1:3" ht="12.75">
      <c r="A20" t="s">
        <v>45</v>
      </c>
      <c r="B20" s="32">
        <v>1105</v>
      </c>
      <c r="C20">
        <v>859</v>
      </c>
    </row>
    <row r="21" spans="1:3" ht="12.75">
      <c r="A21" s="26" t="s">
        <v>46</v>
      </c>
      <c r="B21" s="30">
        <f>SUM(B18:B20)</f>
        <v>1983</v>
      </c>
      <c r="C21" s="30">
        <f>SUM(C18:C20)</f>
        <v>2499</v>
      </c>
    </row>
    <row r="22" ht="30.75" customHeight="1">
      <c r="A22" s="23" t="s">
        <v>47</v>
      </c>
    </row>
    <row r="23" ht="12.75">
      <c r="A23" t="s">
        <v>48</v>
      </c>
    </row>
    <row r="24" spans="1:3" s="24" customFormat="1" ht="50.25" customHeight="1">
      <c r="A24" s="27" t="s">
        <v>49</v>
      </c>
      <c r="B24" s="24">
        <v>17</v>
      </c>
      <c r="C24" s="35">
        <v>17</v>
      </c>
    </row>
    <row r="25" spans="1:3" s="24" customFormat="1" ht="48.75" customHeight="1">
      <c r="A25" s="27" t="s">
        <v>50</v>
      </c>
      <c r="B25" s="24">
        <v>21</v>
      </c>
      <c r="C25" s="35">
        <v>21</v>
      </c>
    </row>
    <row r="26" spans="1:3" s="24" customFormat="1" ht="51.75" customHeight="1">
      <c r="A26" s="27" t="s">
        <v>51</v>
      </c>
      <c r="B26" s="24">
        <v>12</v>
      </c>
      <c r="C26" s="35">
        <v>12</v>
      </c>
    </row>
    <row r="27" spans="1:3" s="24" customFormat="1" ht="59.25" customHeight="1">
      <c r="A27" s="24" t="s">
        <v>52</v>
      </c>
      <c r="B27" s="24">
        <v>15</v>
      </c>
      <c r="C27" s="35">
        <v>13</v>
      </c>
    </row>
    <row r="28" spans="1:3" ht="12.75">
      <c r="A28" t="s">
        <v>53</v>
      </c>
      <c r="B28" s="33">
        <v>28745</v>
      </c>
      <c r="C28" s="32">
        <v>28749</v>
      </c>
    </row>
    <row r="29" spans="1:3" ht="12.75">
      <c r="A29" s="25" t="s">
        <v>54</v>
      </c>
      <c r="B29" s="34">
        <v>-81</v>
      </c>
      <c r="C29" s="36">
        <v>-81</v>
      </c>
    </row>
    <row r="30" spans="1:3" ht="12.75">
      <c r="A30" t="s">
        <v>55</v>
      </c>
      <c r="B30" s="36">
        <v>-6584</v>
      </c>
      <c r="C30" s="36">
        <v>-12627</v>
      </c>
    </row>
    <row r="31" spans="1:3" ht="12.75">
      <c r="A31" s="25" t="s">
        <v>56</v>
      </c>
      <c r="B31" s="37">
        <f>SUM(B24:B30)</f>
        <v>22145</v>
      </c>
      <c r="C31" s="38">
        <f>SUM(C24:C30)</f>
        <v>16104</v>
      </c>
    </row>
    <row r="32" spans="1:3" ht="13.5" thickBot="1">
      <c r="A32" s="25" t="s">
        <v>57</v>
      </c>
      <c r="B32" s="31">
        <f>SUM(B31+B21)</f>
        <v>24128</v>
      </c>
      <c r="C32" s="31">
        <f>SUM(C31+C21)</f>
        <v>18603</v>
      </c>
    </row>
    <row r="33" ht="13.5" thickTop="1"/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C6" sqref="C6"/>
    </sheetView>
  </sheetViews>
  <sheetFormatPr defaultColWidth="9.140625" defaultRowHeight="12.75"/>
  <cols>
    <col min="1" max="1" width="14.57421875" style="0" customWidth="1"/>
  </cols>
  <sheetData>
    <row r="1" s="22" customFormat="1" ht="27" customHeight="1" thickBot="1">
      <c r="A1" s="28" t="s">
        <v>65</v>
      </c>
    </row>
    <row r="2" spans="3:7" s="39" customFormat="1" ht="21" customHeight="1" thickBot="1">
      <c r="C2" s="39" t="s">
        <v>60</v>
      </c>
      <c r="D2" s="39" t="s">
        <v>61</v>
      </c>
      <c r="E2" s="39" t="s">
        <v>62</v>
      </c>
      <c r="F2" s="39" t="s">
        <v>63</v>
      </c>
      <c r="G2" s="39" t="s">
        <v>64</v>
      </c>
    </row>
    <row r="3" ht="12.75">
      <c r="A3" t="s">
        <v>66</v>
      </c>
    </row>
    <row r="4" spans="2:7" ht="12.75">
      <c r="B4" t="s">
        <v>67</v>
      </c>
      <c r="C4" s="41">
        <v>0</v>
      </c>
      <c r="D4" s="41">
        <v>15</v>
      </c>
      <c r="E4" s="41">
        <v>40</v>
      </c>
      <c r="F4" s="41">
        <v>60</v>
      </c>
      <c r="G4" s="41">
        <v>75</v>
      </c>
    </row>
    <row r="5" spans="2:7" ht="12.75">
      <c r="B5" t="s">
        <v>68</v>
      </c>
      <c r="D5" s="41"/>
      <c r="E5" s="41">
        <v>25</v>
      </c>
      <c r="F5" s="41">
        <v>65</v>
      </c>
      <c r="G5" s="41">
        <v>120</v>
      </c>
    </row>
    <row r="6" spans="2:7" ht="12.75">
      <c r="B6" t="s">
        <v>69</v>
      </c>
      <c r="D6" s="41"/>
      <c r="E6" s="41"/>
      <c r="F6" s="41">
        <v>40</v>
      </c>
      <c r="G6" s="41">
        <v>85</v>
      </c>
    </row>
    <row r="7" spans="2:7" ht="12.75">
      <c r="B7" t="s">
        <v>70</v>
      </c>
      <c r="D7" s="41"/>
      <c r="E7" s="41"/>
      <c r="F7" s="41">
        <v>20</v>
      </c>
      <c r="G7" s="41"/>
    </row>
    <row r="8" spans="1:7" ht="12.75">
      <c r="A8" t="s">
        <v>71</v>
      </c>
      <c r="D8" s="41">
        <v>1.5</v>
      </c>
      <c r="E8" s="41">
        <v>6.5</v>
      </c>
      <c r="F8" s="41">
        <v>16.5</v>
      </c>
      <c r="G8" s="41">
        <v>30</v>
      </c>
    </row>
    <row r="9" spans="1:7" ht="12.75">
      <c r="A9" t="s">
        <v>72</v>
      </c>
      <c r="F9" s="41"/>
      <c r="G9" s="41">
        <v>20</v>
      </c>
    </row>
    <row r="10" spans="1:7" ht="12.75">
      <c r="A10" t="s">
        <v>73</v>
      </c>
      <c r="D10" s="41"/>
      <c r="E10" s="41"/>
      <c r="F10" s="41"/>
      <c r="G10" s="41">
        <v>20</v>
      </c>
    </row>
    <row r="11" spans="1:7" ht="27" customHeight="1">
      <c r="A11" s="23" t="s">
        <v>74</v>
      </c>
      <c r="B11" s="23"/>
      <c r="C11" s="42">
        <f>SUM(C4:C10)</f>
        <v>0</v>
      </c>
      <c r="D11" s="42">
        <f>SUM(D4:D10)</f>
        <v>16.5</v>
      </c>
      <c r="E11" s="42">
        <f>SUM(E4:E10)</f>
        <v>71.5</v>
      </c>
      <c r="F11" s="42">
        <f>SUM(F4:F10)</f>
        <v>201.5</v>
      </c>
      <c r="G11" s="42">
        <f>SUM(G4:G10)</f>
        <v>350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F1">
      <selection activeCell="I6" sqref="I6"/>
    </sheetView>
  </sheetViews>
  <sheetFormatPr defaultColWidth="9.140625" defaultRowHeight="12.75"/>
  <cols>
    <col min="1" max="1" width="32.7109375" style="0" customWidth="1"/>
  </cols>
  <sheetData>
    <row r="1" s="22" customFormat="1" ht="13.5" thickBot="1">
      <c r="A1" s="22" t="s">
        <v>75</v>
      </c>
    </row>
    <row r="2" spans="2:11" ht="12.75">
      <c r="B2">
        <v>1989</v>
      </c>
      <c r="C2">
        <v>1990</v>
      </c>
      <c r="D2" t="s">
        <v>76</v>
      </c>
      <c r="E2" t="s">
        <v>77</v>
      </c>
      <c r="F2" t="s">
        <v>78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</row>
    <row r="3" ht="12.75">
      <c r="A3" t="s">
        <v>79</v>
      </c>
    </row>
    <row r="4" spans="1:11" ht="12.75">
      <c r="A4" s="25" t="s">
        <v>80</v>
      </c>
      <c r="G4">
        <v>0</v>
      </c>
      <c r="H4">
        <v>16.5</v>
      </c>
      <c r="I4">
        <v>71.5</v>
      </c>
      <c r="J4">
        <v>181.5</v>
      </c>
      <c r="K4">
        <v>370</v>
      </c>
    </row>
    <row r="5" spans="1:11" ht="12.75">
      <c r="A5" s="25" t="s">
        <v>81</v>
      </c>
      <c r="B5">
        <v>3.23</v>
      </c>
      <c r="C5">
        <v>3.27</v>
      </c>
      <c r="D5">
        <v>6.1</v>
      </c>
      <c r="E5">
        <v>8.6</v>
      </c>
      <c r="F5">
        <v>11.32</v>
      </c>
      <c r="G5">
        <v>8.48</v>
      </c>
      <c r="H5">
        <v>14</v>
      </c>
      <c r="I5">
        <v>12.5</v>
      </c>
      <c r="J5">
        <v>8.5</v>
      </c>
      <c r="K5">
        <v>3.5</v>
      </c>
    </row>
    <row r="6" spans="1:11" ht="12.75">
      <c r="A6" s="25" t="s">
        <v>82</v>
      </c>
      <c r="B6">
        <v>1.03</v>
      </c>
      <c r="C6">
        <v>1.29</v>
      </c>
      <c r="D6">
        <v>1.3</v>
      </c>
      <c r="E6">
        <v>2.2</v>
      </c>
      <c r="F6">
        <v>2</v>
      </c>
      <c r="G6">
        <v>3.2</v>
      </c>
      <c r="H6">
        <v>4</v>
      </c>
      <c r="I6">
        <v>5</v>
      </c>
      <c r="J6">
        <v>6</v>
      </c>
      <c r="K6">
        <v>8</v>
      </c>
    </row>
    <row r="7" spans="1:11" ht="12.75">
      <c r="A7" t="s">
        <v>83</v>
      </c>
      <c r="B7">
        <f>SUM(B5:B6)</f>
        <v>4.26</v>
      </c>
      <c r="C7">
        <f>SUM(C5:C6)</f>
        <v>4.5600000000000005</v>
      </c>
      <c r="D7">
        <f>SUM(D5:D6)</f>
        <v>7.3999999999999995</v>
      </c>
      <c r="E7">
        <f>SUM(E5:E6)</f>
        <v>10.8</v>
      </c>
      <c r="F7">
        <f>SUM(F5:F6)</f>
        <v>13.32</v>
      </c>
      <c r="G7">
        <f>SUM(G4:G6)</f>
        <v>11.68</v>
      </c>
      <c r="H7">
        <f>SUM(H4:H6)</f>
        <v>34.5</v>
      </c>
      <c r="I7">
        <f>SUM(I4:I6)</f>
        <v>89</v>
      </c>
      <c r="J7">
        <v>196</v>
      </c>
      <c r="K7">
        <f>SUM(K4:K6)</f>
        <v>381.5</v>
      </c>
    </row>
    <row r="8" ht="31.5" customHeight="1">
      <c r="A8" t="s">
        <v>84</v>
      </c>
    </row>
    <row r="9" spans="1:11" ht="12.75">
      <c r="A9" s="25" t="s">
        <v>85</v>
      </c>
      <c r="H9">
        <v>4.13</v>
      </c>
      <c r="I9">
        <v>17.88</v>
      </c>
      <c r="J9">
        <v>50.82</v>
      </c>
      <c r="K9">
        <v>103.6</v>
      </c>
    </row>
    <row r="10" spans="1:11" ht="12.75">
      <c r="A10" s="25" t="s">
        <v>86</v>
      </c>
      <c r="B10">
        <v>5.18</v>
      </c>
      <c r="C10">
        <v>7.24</v>
      </c>
      <c r="D10">
        <v>11.19</v>
      </c>
      <c r="E10">
        <v>15.13</v>
      </c>
      <c r="F10">
        <v>18</v>
      </c>
      <c r="G10">
        <v>22</v>
      </c>
      <c r="H10">
        <v>30</v>
      </c>
      <c r="I10">
        <v>42</v>
      </c>
      <c r="J10">
        <v>60</v>
      </c>
      <c r="K10">
        <v>80</v>
      </c>
    </row>
    <row r="11" spans="1:11" ht="12.75">
      <c r="A11" s="25" t="s">
        <v>87</v>
      </c>
      <c r="B11">
        <v>2.23</v>
      </c>
      <c r="C11">
        <v>3.37</v>
      </c>
      <c r="D11">
        <v>2.67</v>
      </c>
      <c r="E11">
        <v>3.28</v>
      </c>
      <c r="F11">
        <v>4.5</v>
      </c>
      <c r="G11">
        <v>6</v>
      </c>
      <c r="H11">
        <v>14</v>
      </c>
      <c r="I11">
        <v>26</v>
      </c>
      <c r="J11">
        <v>34</v>
      </c>
      <c r="K11">
        <v>50</v>
      </c>
    </row>
    <row r="12" spans="1:11" ht="12.75">
      <c r="A12" t="s">
        <v>88</v>
      </c>
      <c r="B12">
        <f aca="true" t="shared" si="0" ref="B12:G12">SUM(B10:B11)</f>
        <v>7.41</v>
      </c>
      <c r="C12">
        <f t="shared" si="0"/>
        <v>10.61</v>
      </c>
      <c r="D12">
        <f t="shared" si="0"/>
        <v>13.86</v>
      </c>
      <c r="E12">
        <f t="shared" si="0"/>
        <v>18.41</v>
      </c>
      <c r="F12">
        <f t="shared" si="0"/>
        <v>22.5</v>
      </c>
      <c r="G12">
        <f t="shared" si="0"/>
        <v>28</v>
      </c>
      <c r="H12">
        <f>SUM(H9:H11)</f>
        <v>48.13</v>
      </c>
      <c r="I12">
        <f>SUM(I9:I11)</f>
        <v>85.88</v>
      </c>
      <c r="J12">
        <f>SUM(J9:J11)</f>
        <v>144.82</v>
      </c>
      <c r="K12">
        <f>SUM(K9:K11)</f>
        <v>233.6</v>
      </c>
    </row>
    <row r="13" spans="1:11" ht="28.5" customHeight="1">
      <c r="A13" t="s">
        <v>89</v>
      </c>
      <c r="B13" s="43">
        <v>-3.15</v>
      </c>
      <c r="C13" s="43">
        <v>-6.04</v>
      </c>
      <c r="D13" s="43">
        <v>-6.47</v>
      </c>
      <c r="E13" s="43">
        <v>-7.61</v>
      </c>
      <c r="F13" s="43">
        <v>-9.18</v>
      </c>
      <c r="G13" s="43">
        <v>-16.32</v>
      </c>
      <c r="H13" s="43">
        <v>-13.63</v>
      </c>
      <c r="I13" s="43">
        <v>3.13</v>
      </c>
      <c r="J13" s="43">
        <v>51.18</v>
      </c>
      <c r="K13" s="43">
        <v>147.9</v>
      </c>
    </row>
    <row r="14" spans="1:11" ht="12.75">
      <c r="A14" t="s">
        <v>90</v>
      </c>
      <c r="B14" s="43"/>
      <c r="C14" s="43"/>
      <c r="D14" s="43"/>
      <c r="E14" s="43"/>
      <c r="F14" s="43"/>
      <c r="G14" s="43"/>
      <c r="H14" s="43"/>
      <c r="I14" s="43"/>
      <c r="J14" s="43">
        <v>5.12</v>
      </c>
      <c r="K14" s="43">
        <v>50.29</v>
      </c>
    </row>
    <row r="15" spans="1:11" ht="12.75">
      <c r="A15" t="s">
        <v>91</v>
      </c>
      <c r="B15" s="43">
        <f aca="true" t="shared" si="1" ref="B15:I15">SUM(B13-B14)</f>
        <v>-3.15</v>
      </c>
      <c r="C15" s="43">
        <f t="shared" si="1"/>
        <v>-6.04</v>
      </c>
      <c r="D15" s="43">
        <f t="shared" si="1"/>
        <v>-6.47</v>
      </c>
      <c r="E15" s="43">
        <f t="shared" si="1"/>
        <v>-7.61</v>
      </c>
      <c r="F15" s="43">
        <f t="shared" si="1"/>
        <v>-9.18</v>
      </c>
      <c r="G15" s="43">
        <f t="shared" si="1"/>
        <v>-16.32</v>
      </c>
      <c r="H15" s="43">
        <f t="shared" si="1"/>
        <v>-13.63</v>
      </c>
      <c r="I15" s="43">
        <f t="shared" si="1"/>
        <v>3.13</v>
      </c>
      <c r="J15" s="43">
        <f>SUM(J13-J14)</f>
        <v>46.06</v>
      </c>
      <c r="K15" s="43">
        <f>SUM(K13-K14)</f>
        <v>97.61000000000001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Southern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KOH-PC08</dc:creator>
  <cp:keywords/>
  <dc:description/>
  <cp:lastModifiedBy>Mark Weinstein</cp:lastModifiedBy>
  <dcterms:created xsi:type="dcterms:W3CDTF">2000-02-23T21:12:51Z</dcterms:created>
  <dcterms:modified xsi:type="dcterms:W3CDTF">2000-04-02T01:04:22Z</dcterms:modified>
  <cp:category/>
  <cp:version/>
  <cp:contentType/>
  <cp:contentStatus/>
</cp:coreProperties>
</file>